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ИТ_2026\На сайт\"/>
    </mc:Choice>
  </mc:AlternateContent>
  <xr:revisionPtr revIDLastSave="0" documentId="13_ncr:1_{4A649EBD-822C-438F-A014-30662F3A9BB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IT" sheetId="1" r:id="rId1"/>
  </sheets>
  <definedNames>
    <definedName name="_xlnm._FilterDatabase" localSheetId="0" hidden="1">'2026_IT'!$A$8:$Y$11</definedName>
    <definedName name="_xlnm.Print_Area" localSheetId="0">'2026_IT'!$A$1:$S$127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22" i="1" l="1"/>
  <c r="P56" i="1"/>
  <c r="M56" i="1"/>
  <c r="P53" i="1"/>
  <c r="N53" i="1"/>
  <c r="M53" i="1"/>
  <c r="N42" i="1"/>
  <c r="O42" i="1"/>
  <c r="P42" i="1"/>
  <c r="Q42" i="1"/>
  <c r="M42" i="1"/>
  <c r="O39" i="1"/>
  <c r="P39" i="1"/>
  <c r="Q39" i="1"/>
  <c r="N39" i="1"/>
  <c r="M39" i="1"/>
  <c r="O18" i="1"/>
  <c r="P18" i="1"/>
  <c r="N18" i="1"/>
  <c r="N21" i="1"/>
  <c r="O21" i="1"/>
  <c r="P21" i="1"/>
  <c r="Q21" i="1"/>
  <c r="M21" i="1"/>
  <c r="M18" i="1"/>
  <c r="O53" i="1" l="1"/>
  <c r="Q53" i="1"/>
  <c r="N56" i="1"/>
  <c r="O56" i="1"/>
  <c r="Q56" i="1"/>
  <c r="P35" i="1"/>
  <c r="M35" i="1"/>
  <c r="P32" i="1"/>
  <c r="M32" i="1"/>
  <c r="M123" i="1" l="1"/>
  <c r="N109" i="1"/>
  <c r="O109" i="1"/>
  <c r="P109" i="1"/>
  <c r="Q109" i="1"/>
  <c r="M108" i="1"/>
  <c r="O106" i="1"/>
  <c r="P106" i="1"/>
  <c r="Q106" i="1"/>
  <c r="N106" i="1"/>
  <c r="M106" i="1"/>
  <c r="O89" i="1"/>
  <c r="P89" i="1"/>
  <c r="Q89" i="1"/>
  <c r="N89" i="1"/>
  <c r="M89" i="1"/>
  <c r="N92" i="1"/>
  <c r="O92" i="1"/>
  <c r="P92" i="1"/>
  <c r="Q92" i="1"/>
  <c r="N63" i="1"/>
  <c r="O63" i="1"/>
  <c r="P63" i="1"/>
  <c r="Q63" i="1"/>
  <c r="M63" i="1"/>
  <c r="O60" i="1"/>
  <c r="P60" i="1"/>
  <c r="Q60" i="1"/>
  <c r="N60" i="1"/>
  <c r="M60" i="1"/>
  <c r="N35" i="1"/>
  <c r="O35" i="1"/>
  <c r="Q35" i="1"/>
  <c r="O32" i="1"/>
  <c r="Q32" i="1"/>
  <c r="N32" i="1"/>
  <c r="O8" i="1"/>
  <c r="P8" i="1"/>
  <c r="Q8" i="1"/>
  <c r="N8" i="1"/>
  <c r="M8" i="1"/>
  <c r="N10" i="1"/>
  <c r="O10" i="1"/>
  <c r="P10" i="1"/>
  <c r="Q10" i="1"/>
  <c r="M10" i="1"/>
  <c r="M124" i="1" s="1"/>
  <c r="L124" i="1" l="1"/>
  <c r="L125" i="1"/>
  <c r="M77" i="1"/>
  <c r="M81" i="1" s="1"/>
  <c r="M83" i="1"/>
  <c r="M92" i="1" s="1"/>
  <c r="N119" i="1"/>
  <c r="O119" i="1"/>
  <c r="P119" i="1"/>
  <c r="Q119" i="1"/>
  <c r="M119" i="1"/>
  <c r="O116" i="1"/>
  <c r="P116" i="1"/>
  <c r="Q116" i="1"/>
  <c r="N116" i="1"/>
  <c r="M116" i="1"/>
  <c r="M104" i="1"/>
  <c r="M109" i="1" s="1"/>
  <c r="N108" i="1"/>
  <c r="N124" i="1" s="1"/>
  <c r="O108" i="1"/>
  <c r="O124" i="1" s="1"/>
  <c r="P108" i="1"/>
  <c r="P124" i="1" s="1"/>
  <c r="Q108" i="1"/>
  <c r="Q124" i="1" s="1"/>
  <c r="N81" i="1"/>
  <c r="O81" i="1"/>
  <c r="P81" i="1"/>
  <c r="Q81" i="1"/>
  <c r="O78" i="1"/>
  <c r="P78" i="1"/>
  <c r="Q78" i="1"/>
  <c r="N78" i="1"/>
  <c r="M78" i="1"/>
  <c r="O66" i="1"/>
  <c r="P66" i="1"/>
  <c r="Q66" i="1"/>
  <c r="N66" i="1"/>
  <c r="N69" i="1"/>
  <c r="O69" i="1"/>
  <c r="P69" i="1"/>
  <c r="Q69" i="1"/>
  <c r="M69" i="1"/>
  <c r="M66" i="1"/>
  <c r="L60" i="1"/>
  <c r="N11" i="1"/>
  <c r="O11" i="1"/>
  <c r="P11" i="1"/>
  <c r="Q11" i="1"/>
  <c r="M11" i="1"/>
  <c r="L8" i="1"/>
  <c r="N123" i="1" l="1"/>
  <c r="O123" i="1"/>
  <c r="P123" i="1"/>
  <c r="Q123" i="1"/>
  <c r="L123" i="1"/>
  <c r="N75" i="1"/>
  <c r="O75" i="1"/>
  <c r="P75" i="1"/>
  <c r="Q75" i="1"/>
  <c r="M75" i="1"/>
  <c r="N72" i="1"/>
  <c r="M72" i="1"/>
  <c r="L18" i="1"/>
  <c r="M125" i="1" l="1"/>
  <c r="P125" i="1"/>
  <c r="Q125" i="1"/>
  <c r="O125" i="1"/>
  <c r="N125" i="1"/>
  <c r="L53" i="1"/>
  <c r="Q18" i="1"/>
  <c r="N122" i="1" l="1"/>
  <c r="L116" i="1"/>
  <c r="L106" i="1"/>
  <c r="L89" i="1"/>
  <c r="L78" i="1"/>
  <c r="Q72" i="1"/>
  <c r="Q122" i="1" s="1"/>
  <c r="P72" i="1"/>
  <c r="P122" i="1" s="1"/>
  <c r="O72" i="1"/>
  <c r="O122" i="1" s="1"/>
  <c r="L72" i="1"/>
  <c r="L66" i="1"/>
  <c r="L39" i="1"/>
  <c r="L32" i="1"/>
  <c r="L122" i="1" l="1"/>
</calcChain>
</file>

<file path=xl/sharedStrings.xml><?xml version="1.0" encoding="utf-8"?>
<sst xmlns="http://schemas.openxmlformats.org/spreadsheetml/2006/main" count="645" uniqueCount="197">
  <si>
    <t>№ п/п</t>
  </si>
  <si>
    <t>Наименование заказчика</t>
  </si>
  <si>
    <t>ИНН заказчика</t>
  </si>
  <si>
    <t>Наименование 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</si>
  <si>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</si>
  <si>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</si>
  <si>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</si>
  <si>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</si>
  <si>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(работа. услуга) по Общероссийскому классификатору продукции по видам экономической деятельности ОК 034-2014 (КПЕС 2008) (ОКПД2)</t>
  </si>
  <si>
    <t>Источник
финансирования</t>
  </si>
  <si>
    <t>Предполагаемая дата размещения (месяц)</t>
  </si>
  <si>
    <t>Способ определения поставщика (подрядчика, исполнителя)</t>
  </si>
  <si>
    <t>внебюджетные средства, руб.</t>
  </si>
  <si>
    <t>Наименование муниципального образования</t>
  </si>
  <si>
    <t>областной
бюджет, руб.</t>
  </si>
  <si>
    <t>город Липецк</t>
  </si>
  <si>
    <t>местный 
бюджет, руб.</t>
  </si>
  <si>
    <t>Н(М)ЦК, руб.</t>
  </si>
  <si>
    <t>Всего, руб.</t>
  </si>
  <si>
    <t>0 закупок в рамках нац.проектов</t>
  </si>
  <si>
    <t>федеральный
бюджет, руб.</t>
  </si>
  <si>
    <t>Администрация города Липецка</t>
  </si>
  <si>
    <t>-</t>
  </si>
  <si>
    <t>эл. аукцион</t>
  </si>
  <si>
    <t>Департамент финансов администрации города Липецка</t>
  </si>
  <si>
    <t>61.10</t>
  </si>
  <si>
    <t>62.03</t>
  </si>
  <si>
    <t>58.29</t>
  </si>
  <si>
    <t>63.99.10.190</t>
  </si>
  <si>
    <t>62.03.12.130</t>
  </si>
  <si>
    <t>декабрь</t>
  </si>
  <si>
    <t>26.20</t>
  </si>
  <si>
    <t>62.02.30.000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</si>
  <si>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</si>
  <si>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</si>
  <si>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</si>
  <si>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</si>
  <si>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</si>
  <si>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</si>
  <si>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</si>
  <si>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</si>
  <si>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</si>
  <si>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</si>
  <si>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</si>
  <si>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№ пункта Перечня товаров, работ, услуг в сфере ИТ,ЗИиС для муниципальных нужд (Постановление Правительства ЛО от 15.08.2023 № 431)</t>
  </si>
  <si>
    <t>Поставка оргтехники</t>
  </si>
  <si>
    <t>0 закупок в рамках гос.программ</t>
  </si>
  <si>
    <t>Поставка картриджей</t>
  </si>
  <si>
    <t>74.90</t>
  </si>
  <si>
    <t>6 закупок, относящихся к категории "Прочие"</t>
  </si>
  <si>
    <t>Поставка мониторов</t>
  </si>
  <si>
    <t>Поставка компьютерной техники</t>
  </si>
  <si>
    <t>Поставка сервера</t>
  </si>
  <si>
    <t>Управление опеки (попечительства) и охраны прав детства администрации города Липецка</t>
  </si>
  <si>
    <t>26.20.14.100</t>
  </si>
  <si>
    <t>26.20.40.190</t>
  </si>
  <si>
    <t>Оказание услуг по адаптации и сопровождению экземпляров Систем КонсультантПлюс</t>
  </si>
  <si>
    <t>61.10.30.190</t>
  </si>
  <si>
    <t>63.99</t>
  </si>
  <si>
    <t>Поставка системного блока</t>
  </si>
  <si>
    <t>Оказание услуг по предоставлению доступа к сети "Интернет"</t>
  </si>
  <si>
    <t>Оказание услуг по предоставлению каналов передачи данных в сеть VPN</t>
  </si>
  <si>
    <t>62.02</t>
  </si>
  <si>
    <t>Оказание услуг по адаптации и сопровождению экземпляров Систем КонсультантПлюс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</t>
  </si>
  <si>
    <t>63.11</t>
  </si>
  <si>
    <t>Оказание услуг по адаптации и сопровождению экземпляров систем КонсультантПлюс</t>
  </si>
  <si>
    <t>Оказание услуг по предоставлению доступа к программному комплексу "АРМ-НПА" и его информационно-технологическому сопровождению</t>
  </si>
  <si>
    <r>
      <t>Итого: 1 закупка для нужд</t>
    </r>
    <r>
      <rPr>
        <b/>
        <sz val="20"/>
        <rFont val="Times New Roman"/>
        <family val="1"/>
        <charset val="204"/>
      </rPr>
      <t xml:space="preserve"> 1 </t>
    </r>
    <r>
      <rPr>
        <b/>
        <sz val="20"/>
        <color indexed="8"/>
        <rFont val="Times New Roman"/>
        <family val="1"/>
        <charset val="204"/>
      </rPr>
      <t>заказчика</t>
    </r>
  </si>
  <si>
    <t>1 закупка, относящаяся к категории "Прочие"</t>
  </si>
  <si>
    <t>Итого: 1 закупка для нужд 1 заказчика</t>
  </si>
  <si>
    <t>61.90.10.160</t>
  </si>
  <si>
    <t xml:space="preserve">Оказание услуг по адаптации и сопровождению экземпляров Систем КонсультантПлюс
</t>
  </si>
  <si>
    <t>2 закупки, относящиеся к категории "Прочие"</t>
  </si>
  <si>
    <t>Департамент образования администрации города Липецка</t>
  </si>
  <si>
    <t>Оказание услуг по адаптации и сопровождению экземпляров Систем КонсультантПлюс на основе специального лицензионного программного обеспечения, обеспечивающего совместимость услуг с установленными в Департаменте образования администрации города Липецка  экземплярами Систем КонсультантПлюс</t>
  </si>
  <si>
    <t>Оказание услуг по технической поддержке и сопровождению подсистемы обеспечения информационной безопасности муниципальной информационной системы "Кадры и бухгалтерия"</t>
  </si>
  <si>
    <t>Оказание услуг по техническому обслуживанию и сопровождению программного обеспечения центра обработки данных администрации города Липецка</t>
  </si>
  <si>
    <t>Администрация города 
Липецка</t>
  </si>
  <si>
    <t xml:space="preserve"> -</t>
  </si>
  <si>
    <t xml:space="preserve">   -</t>
  </si>
  <si>
    <t>58.29.50.000-00000003</t>
  </si>
  <si>
    <t xml:space="preserve">         -</t>
  </si>
  <si>
    <t>263482604485948260100100030002620242</t>
  </si>
  <si>
    <t>26.20.4</t>
  </si>
  <si>
    <t>Поставка запасных частей и комплектующих для компьютерной техники.</t>
  </si>
  <si>
    <t>263482604485948260100100040000000242</t>
  </si>
  <si>
    <t>26.20, 27.20</t>
  </si>
  <si>
    <t>пункт 1, 2</t>
  </si>
  <si>
    <t>263482403869848260100100070002620242</t>
  </si>
  <si>
    <t>26.20.15.120  
26.20.17.110</t>
  </si>
  <si>
    <t>74..90.20.149</t>
  </si>
  <si>
    <t>263482604485948260100100080005829242</t>
  </si>
  <si>
    <t>Оказание услуг по технической защите и проведению аттестации информационной системы</t>
  </si>
  <si>
    <t>263482604485948260100100090007490242</t>
  </si>
  <si>
    <t>26.20.40.120</t>
  </si>
  <si>
    <t>п.7, п.4</t>
  </si>
  <si>
    <t>26.20.18.000
26.20.15.000</t>
  </si>
  <si>
    <t xml:space="preserve">Поставка оборудования и комплектующих для компьютерной техники </t>
  </si>
  <si>
    <t>Поставка картриджей для офисной техники</t>
  </si>
  <si>
    <t>20.59.12.120-00000002</t>
  </si>
  <si>
    <t>Оказание услуг связи по предоставлению каналов доступа в сеть Интернет в 2027 году</t>
  </si>
  <si>
    <t>263482604485948260100100120006110242</t>
  </si>
  <si>
    <t>263482604485948260100100150006203242</t>
  </si>
  <si>
    <t>263482604485948260100100140005829242</t>
  </si>
  <si>
    <t>Оказание услуг по предоставлению неисключительного права на использование программ для ЭВМ: «Подсистема учета сведений о плательщиках - юридических лицах и уплаченных ими налоговых и неналоговых доходах в технологии СМАРТ (Плательщики и уплаченные доходы)» на 2027 год</t>
  </si>
  <si>
    <t>263482604485948260100100130005829242</t>
  </si>
  <si>
    <t>263482403869848260100100030006203242</t>
  </si>
  <si>
    <t>263482403869848260100100150006202242</t>
  </si>
  <si>
    <t>Грязинский муниципальный округ</t>
  </si>
  <si>
    <t>МБУК "МКМЦ" Грязинского муниципального округа</t>
  </si>
  <si>
    <t>Оказание услуг по адаптации и сопровождению экземпляров Систем КонсультантПлюс на 2027 г.</t>
  </si>
  <si>
    <t>263480201059348020100100120006203244</t>
  </si>
  <si>
    <t>Администрация Грязинского муниципального округа</t>
  </si>
  <si>
    <t>Оказание услуг видеонаблюдения с передачей видеопотоков по каналам передачи данных на основе волоконно-оптической линии связи для администрации Грязинского муниципального района Липецкой области в 2027 году</t>
  </si>
  <si>
    <t>Данковский муниципальный район</t>
  </si>
  <si>
    <t>МБУ «Чистый город»</t>
  </si>
  <si>
    <t>253480301051848030100100630016203244</t>
  </si>
  <si>
    <t>МКУ "Центр компетенции в сфере бухгалтерского учета и муниципального заказа" Долгоруковского муниципального района Липецкой области</t>
  </si>
  <si>
    <t>Краснинский муниципальный округ</t>
  </si>
  <si>
    <t>Отдел финансов администрации Краснинского муниципального округа</t>
  </si>
  <si>
    <t>Администрация Краснинского муниципального округа</t>
  </si>
  <si>
    <t>Оказание услуг по предоставлению доступа к программному продукту «Автоматизированное рабочее место «Нормативные правовые акты» и его информационно-технологическому сопровождению</t>
  </si>
  <si>
    <t>Долгоруковский муниципальный округ</t>
  </si>
  <si>
    <t>Государственная программа "Эффективное государственное управление и развитие муниципальной службы в Липецкой области"</t>
  </si>
  <si>
    <t>Тербунский муниципальный округ</t>
  </si>
  <si>
    <t>Администрация Тербунского муниципального округа</t>
  </si>
  <si>
    <t>п.24</t>
  </si>
  <si>
    <t>_</t>
  </si>
  <si>
    <t>запрос котировок</t>
  </si>
  <si>
    <t xml:space="preserve"> Хлевенский муниципальный округ</t>
  </si>
  <si>
    <t>Администрация Хлевенского муниципального округа</t>
  </si>
  <si>
    <t>График централизованного определения поставщика (подрядчика, исполнителя) закупок товаров (работ, услуг) 
в сфере информационных технологий, защиты информации и связи на 2026 год,
осуществляемого ОКУ "Управление по размещению госзаказа Липецкой области"*</t>
  </si>
  <si>
    <r>
      <t>Итого: 2 закупки для нужд</t>
    </r>
    <r>
      <rPr>
        <b/>
        <sz val="20"/>
        <rFont val="Times New Roman"/>
        <family val="1"/>
        <charset val="204"/>
      </rPr>
      <t xml:space="preserve"> 2 </t>
    </r>
    <r>
      <rPr>
        <b/>
        <sz val="20"/>
        <color indexed="8"/>
        <rFont val="Times New Roman"/>
        <family val="1"/>
        <charset val="204"/>
      </rPr>
      <t>заказчиков</t>
    </r>
  </si>
  <si>
    <t>* График сформирован на основании информации, полученной от заказчиков по состоянию на 01.01.2026 г.</t>
  </si>
  <si>
    <t>0 закупок, относящихся к категории "Прочие"</t>
  </si>
  <si>
    <t>Итого: 0 закупок для нужд 0 заказчиков</t>
  </si>
  <si>
    <t>2 закупки в рамках гос.программ</t>
  </si>
  <si>
    <t>Итого: 5 закупок для нужд  3 заказчиков</t>
  </si>
  <si>
    <t>5 закупок, относящихся к категории "Прочие"</t>
  </si>
  <si>
    <t>263482604496148260100100030006203242</t>
  </si>
  <si>
    <t>1 закупка в рамках гос.программ</t>
  </si>
  <si>
    <t>3 закупки в рамках гос.программ</t>
  </si>
  <si>
    <t>Добринский муниципальный округ</t>
  </si>
  <si>
    <t>МКУ "ЦК в СБУ и МЗ"</t>
  </si>
  <si>
    <t>263480201448548020100100030002620244</t>
  </si>
  <si>
    <t>МБУ "ЦОМУ и ОМС"</t>
  </si>
  <si>
    <t>Поставка моноблоков</t>
  </si>
  <si>
    <t>10 закупок, относящихся к категории "Прочие"</t>
  </si>
  <si>
    <t>МКУ  ЕДДС</t>
  </si>
  <si>
    <t>263480401202848040100100010006110242</t>
  </si>
  <si>
    <t>Администрация Добринского муниципального округа</t>
  </si>
  <si>
    <t>263480400299048040100100140006110242</t>
  </si>
  <si>
    <t>263480400299048040100100160006399242</t>
  </si>
  <si>
    <t>263480400299048040100100200006203242</t>
  </si>
  <si>
    <t>Управление финансов</t>
  </si>
  <si>
    <t>Итого: 6 закупок для нужд 4 заказчиков</t>
  </si>
  <si>
    <t>62.01</t>
  </si>
  <si>
    <t>Оказание услуг по сопровождению Консультант Плюс</t>
  </si>
  <si>
    <r>
      <t>Итого: 12 закупок для нужд</t>
    </r>
    <r>
      <rPr>
        <b/>
        <sz val="20"/>
        <rFont val="Times New Roman"/>
        <family val="1"/>
        <charset val="204"/>
      </rPr>
      <t xml:space="preserve"> 8 </t>
    </r>
    <r>
      <rPr>
        <b/>
        <sz val="20"/>
        <color indexed="8"/>
        <rFont val="Times New Roman"/>
        <family val="1"/>
        <charset val="204"/>
      </rPr>
      <t>заказчиков</t>
    </r>
  </si>
  <si>
    <t>Оказание услуг по обновлению программного комплекса 
"ГРАНД-Смета"</t>
  </si>
  <si>
    <t>Оказание услуг по предоставлению (передаче) неисключительных прав на использование системы автоматизированного проектирования «Платформа nanoCAD»</t>
  </si>
  <si>
    <t>Оказание услуг по поддержке серверного программного обеспечения: продление подписки на обновления и техническую поддержку программного обеспечения "1С: Кабинет сотрудника"</t>
  </si>
  <si>
    <t xml:space="preserve">Оказание услуг по аттестации объекта информатизации - АС по требованиям безопасности. Проведение контроля защищенности автоматизированных рабочих мест </t>
  </si>
  <si>
    <t>Оказание услуг по предоставлению прав использования программного обеспечения «КС Аналитика. Субсидии» программного комплекса «Аналитика-СМАРТ» с предоставлением неисключительных (пользовательских) прав.</t>
  </si>
  <si>
    <t>Поставка принтера</t>
  </si>
  <si>
    <t>Поставка запасных частей к компьютеру</t>
  </si>
  <si>
    <t>Оказание услуг по предоставлению неисключительных прав (лицензии) на использование программного обеспечения «1С: Предприятие 8 ПРОФ».</t>
  </si>
  <si>
    <t>Оказание услуг по предоставлению каналов передачи данных в сеть VPN в 2027 году</t>
  </si>
  <si>
    <t>Оказание услуг по предоставлению доступа к программному продукту «АРМ-НПА» и его информационно-технологическому сопровождению</t>
  </si>
  <si>
    <t>Оказание услуг по расширенному сопровождению Подсистемы проектирования бюджета на 2027 год</t>
  </si>
  <si>
    <t>Оказание услуг по предоставлению прав использования программного обеспечения «Взаимодействие с порталом «Электронный бюджет» по приказу 243н» («243н») (простой (неисключительной) лицензии) на 2027</t>
  </si>
  <si>
    <t>Оказание услуг по адаптации и сопровождению экземпляров справочной правовой системы "КонсультантПлюс"</t>
  </si>
  <si>
    <t>Оказание услуг по сопровождению программного продукта "1С: Предприятие 8" на 2027 год</t>
  </si>
  <si>
    <t>Оказание услуг по комплексному сопровождению программного обеспечения центра обработки данных на 2027 год</t>
  </si>
  <si>
    <t>Оказание услуг по предоставлению доступа к программному комплексу «АРМ-НПА» и его информационно-технологическому сопровождению</t>
  </si>
  <si>
    <t>МКУ "ЦБ ДО администрации г. Липецка"</t>
  </si>
  <si>
    <t>9 закупок, относящихся к категории "Прочие"</t>
  </si>
  <si>
    <r>
      <t>Итого: 9 закупок для нужд</t>
    </r>
    <r>
      <rPr>
        <b/>
        <sz val="20"/>
        <rFont val="Times New Roman"/>
        <family val="1"/>
        <charset val="204"/>
      </rPr>
      <t xml:space="preserve">  5 </t>
    </r>
    <r>
      <rPr>
        <b/>
        <sz val="20"/>
        <color indexed="8"/>
        <rFont val="Times New Roman"/>
        <family val="1"/>
        <charset val="204"/>
      </rPr>
      <t>заказчиков</t>
    </r>
  </si>
  <si>
    <t>МКУ "Межведомственный центр учета города Липецка"</t>
  </si>
  <si>
    <t>263482614467748260100100030006203242</t>
  </si>
  <si>
    <t>263482614467748260100100060005829242</t>
  </si>
  <si>
    <r>
      <t>Итого: 5 закупок для нужд</t>
    </r>
    <r>
      <rPr>
        <b/>
        <sz val="20"/>
        <rFont val="Times New Roman"/>
        <family val="1"/>
        <charset val="204"/>
      </rPr>
      <t xml:space="preserve"> 3 </t>
    </r>
    <r>
      <rPr>
        <b/>
        <sz val="20"/>
        <color indexed="8"/>
        <rFont val="Times New Roman"/>
        <family val="1"/>
        <charset val="204"/>
      </rPr>
      <t>заказчиков</t>
    </r>
  </si>
  <si>
    <t>Оказание услуг по адаптации и сопровождению экземпляров Систем КонсультантПлюс, установленных у заказчик</t>
  </si>
  <si>
    <t>Оказание услуг по комплексному обслуживанию и сопровождению ПП 1С</t>
  </si>
  <si>
    <t>Оказание услуг по предоставлению неисключительных прав (лицензий) на использование программного продукта "Kaspersky"</t>
  </si>
  <si>
    <t>Оказание услуг по передаче права на использование электронных систем "Госфинансы" и "Госзаказ"</t>
  </si>
  <si>
    <t>263482614467748260100100050005829242</t>
  </si>
  <si>
    <t xml:space="preserve">апрель </t>
  </si>
  <si>
    <t>263482614467748260100100040007490242</t>
  </si>
  <si>
    <t>Итого: 2 закупки  для нужд 1 заказчика</t>
  </si>
  <si>
    <t>Оказание услуг по технической защите и аттестации информационных систем, плановый технический контроль обеспечения уровня защищенности</t>
  </si>
  <si>
    <t>263482611274948260100100030006399242</t>
  </si>
  <si>
    <t>МКУ "Управление по делам ГО и ЧС 
г. Липецка"</t>
  </si>
  <si>
    <t>Оказание услуг связи VPN-сети для системы видеонаблюдения аппаратно-программного комплекса "Безопасный город" на 2 полугодие 2026г.</t>
  </si>
  <si>
    <r>
      <t>Итого: 9 закупок для нужд</t>
    </r>
    <r>
      <rPr>
        <b/>
        <sz val="20"/>
        <rFont val="Times New Roman"/>
        <family val="1"/>
        <charset val="204"/>
      </rPr>
      <t xml:space="preserve"> 5 </t>
    </r>
    <r>
      <rPr>
        <b/>
        <sz val="20"/>
        <color indexed="8"/>
        <rFont val="Times New Roman"/>
        <family val="1"/>
        <charset val="204"/>
      </rPr>
      <t>заказчиков</t>
    </r>
  </si>
  <si>
    <r>
      <t>ВСЕГО: 54 закупок для нужд</t>
    </r>
    <r>
      <rPr>
        <b/>
        <sz val="20"/>
        <rFont val="Times New Roman"/>
        <family val="1"/>
        <charset val="204"/>
      </rPr>
      <t xml:space="preserve"> 20 </t>
    </r>
    <r>
      <rPr>
        <b/>
        <sz val="20"/>
        <color indexed="8"/>
        <rFont val="Times New Roman"/>
        <family val="1"/>
        <charset val="204"/>
      </rPr>
      <t>заказчиков</t>
    </r>
  </si>
  <si>
    <t>51 закупка, относящаяся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</si>
</sst>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20"/>
      <color rgb="FFC0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indexed="17"/>
      <name val="Times New Roman"/>
      <family val="1"/>
      <charset val="204"/>
    </font>
    <font>
      <b/>
      <sz val="20"/>
      <color theme="9" tint="-0.49998474074526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A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10" fillId="0" borderId="20">
      <alignment horizontal="center" vertical="center" wrapText="1"/>
    </xf>
    <xf numFmtId="2" fontId="10" fillId="0" borderId="20">
      <alignment horizontal="center" vertical="center" wrapText="1"/>
    </xf>
    <xf numFmtId="49" fontId="10" fillId="0" borderId="20">
      <alignment horizontal="center" vertical="center" wrapText="1"/>
    </xf>
    <xf numFmtId="0" fontId="2" fillId="0" borderId="0"/>
    <xf numFmtId="2" fontId="10" fillId="0" borderId="20">
      <alignment horizontal="center" vertical="center" shrinkToFit="1"/>
    </xf>
    <xf numFmtId="0" fontId="1" fillId="0" borderId="0"/>
    <xf numFmtId="0" fontId="3" fillId="0" borderId="0"/>
    <xf numFmtId="0" fontId="19" fillId="0" borderId="20">
      <alignment horizontal="center" vertical="center" wrapText="1"/>
    </xf>
    <xf numFmtId="4" fontId="19" fillId="0" borderId="20">
      <alignment horizontal="center" vertical="center" wrapText="1"/>
    </xf>
  </cellStyleXfs>
  <cellXfs count="115">
    <xf numFmtId="0" fontId="0" fillId="0" borderId="0" xfId="0"/>
    <xf numFmtId="0" fontId="8" fillId="2" borderId="18" xfId="0" applyFont="1" applyFill="1" applyBorder="1" applyAlignment="1">
      <alignment horizontal="center" vertical="center" wrapText="1"/>
    </xf>
    <xf numFmtId="0" fontId="9" fillId="3" borderId="12" xfId="2" applyFont="1" applyFill="1" applyBorder="1">
      <alignment horizontal="center" vertical="center" wrapText="1"/>
    </xf>
    <xf numFmtId="2" fontId="9" fillId="3" borderId="12" xfId="3" applyFont="1" applyFill="1" applyBorder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4" fontId="9" fillId="3" borderId="12" xfId="4" applyNumberFormat="1" applyFont="1" applyFill="1" applyBorder="1">
      <alignment horizontal="center" vertical="center" wrapText="1"/>
    </xf>
    <xf numFmtId="4" fontId="9" fillId="3" borderId="19" xfId="4" applyNumberFormat="1" applyFont="1" applyFill="1" applyBorder="1">
      <alignment horizontal="center" vertical="center" wrapText="1"/>
    </xf>
    <xf numFmtId="0" fontId="12" fillId="7" borderId="12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4" fontId="12" fillId="7" borderId="12" xfId="0" applyNumberFormat="1" applyFont="1" applyFill="1" applyBorder="1" applyAlignment="1">
      <alignment horizontal="center" vertical="center"/>
    </xf>
    <xf numFmtId="4" fontId="11" fillId="7" borderId="19" xfId="0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4" fontId="13" fillId="6" borderId="12" xfId="0" applyNumberFormat="1" applyFont="1" applyFill="1" applyBorder="1" applyAlignment="1">
      <alignment horizontal="center" vertical="center" wrapText="1"/>
    </xf>
    <xf numFmtId="4" fontId="14" fillId="6" borderId="19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8" fillId="2" borderId="21" xfId="0" applyFont="1" applyFill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4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4" fontId="15" fillId="0" borderId="22" xfId="0" applyNumberFormat="1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18" fillId="0" borderId="12" xfId="0" applyNumberFormat="1" applyFont="1" applyFill="1" applyBorder="1" applyAlignment="1">
      <alignment horizontal="center" vertical="center" wrapText="1"/>
    </xf>
    <xf numFmtId="4" fontId="18" fillId="0" borderId="19" xfId="0" applyNumberFormat="1" applyFont="1" applyFill="1" applyBorder="1" applyAlignment="1">
      <alignment horizontal="center" vertical="center" wrapText="1"/>
    </xf>
    <xf numFmtId="4" fontId="18" fillId="0" borderId="21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3" borderId="30" xfId="2" applyFont="1" applyFill="1" applyBorder="1">
      <alignment horizontal="center" vertical="center" wrapText="1"/>
    </xf>
    <xf numFmtId="2" fontId="9" fillId="3" borderId="30" xfId="3" applyFont="1" applyFill="1" applyBorder="1">
      <alignment horizontal="center" vertical="center" wrapText="1"/>
    </xf>
    <xf numFmtId="0" fontId="9" fillId="3" borderId="30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4" fontId="9" fillId="3" borderId="30" xfId="4" applyNumberFormat="1" applyFont="1" applyFill="1" applyBorder="1">
      <alignment horizontal="center" vertical="center" wrapText="1"/>
    </xf>
    <xf numFmtId="4" fontId="9" fillId="3" borderId="31" xfId="4" applyNumberFormat="1" applyFont="1" applyFill="1" applyBorder="1">
      <alignment horizontal="center" vertical="center" wrapText="1"/>
    </xf>
    <xf numFmtId="4" fontId="18" fillId="0" borderId="30" xfId="0" applyNumberFormat="1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49" fontId="21" fillId="8" borderId="13" xfId="0" applyNumberFormat="1" applyFont="1" applyFill="1" applyBorder="1" applyAlignment="1">
      <alignment horizontal="center" vertical="center" wrapText="1"/>
    </xf>
    <xf numFmtId="49" fontId="21" fillId="8" borderId="12" xfId="0" applyNumberFormat="1" applyFont="1" applyFill="1" applyBorder="1" applyAlignment="1">
      <alignment horizontal="center" vertical="center" wrapText="1"/>
    </xf>
    <xf numFmtId="4" fontId="21" fillId="8" borderId="12" xfId="0" applyNumberFormat="1" applyFont="1" applyFill="1" applyBorder="1" applyAlignment="1">
      <alignment horizontal="center" vertical="center" wrapText="1"/>
    </xf>
    <xf numFmtId="4" fontId="21" fillId="8" borderId="21" xfId="0" applyNumberFormat="1" applyFont="1" applyFill="1" applyBorder="1" applyAlignment="1">
      <alignment horizontal="center" vertical="center" wrapText="1"/>
    </xf>
    <xf numFmtId="4" fontId="21" fillId="8" borderId="19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0" fontId="16" fillId="0" borderId="0" xfId="0" applyFont="1"/>
    <xf numFmtId="0" fontId="15" fillId="0" borderId="32" xfId="0" applyFont="1" applyBorder="1" applyAlignment="1">
      <alignment horizontal="left" vertical="center" wrapText="1"/>
    </xf>
    <xf numFmtId="0" fontId="16" fillId="0" borderId="0" xfId="0" applyFont="1" applyFill="1"/>
    <xf numFmtId="0" fontId="9" fillId="3" borderId="8" xfId="0" applyFont="1" applyFill="1" applyBorder="1" applyAlignment="1">
      <alignment vertical="center" wrapText="1"/>
    </xf>
    <xf numFmtId="0" fontId="11" fillId="7" borderId="21" xfId="0" applyFont="1" applyFill="1" applyBorder="1" applyAlignment="1">
      <alignment vertical="center"/>
    </xf>
    <xf numFmtId="0" fontId="13" fillId="6" borderId="21" xfId="0" applyFont="1" applyFill="1" applyBorder="1" applyAlignment="1">
      <alignment vertical="center" wrapText="1"/>
    </xf>
    <xf numFmtId="0" fontId="15" fillId="0" borderId="24" xfId="0" applyFont="1" applyBorder="1" applyAlignment="1">
      <alignment horizontal="left" vertical="center" wrapText="1"/>
    </xf>
    <xf numFmtId="0" fontId="9" fillId="3" borderId="21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4" fontId="18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22" fillId="0" borderId="0" xfId="0" applyFont="1" applyAlignment="1">
      <alignment horizontal="right" vertical="center"/>
    </xf>
    <xf numFmtId="0" fontId="9" fillId="3" borderId="29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11" fillId="7" borderId="28" xfId="0" applyFont="1" applyFill="1" applyBorder="1" applyAlignment="1">
      <alignment vertical="center"/>
    </xf>
    <xf numFmtId="0" fontId="11" fillId="7" borderId="25" xfId="0" applyFont="1" applyFill="1" applyBorder="1" applyAlignment="1">
      <alignment vertical="center"/>
    </xf>
    <xf numFmtId="0" fontId="11" fillId="7" borderId="21" xfId="0" applyFont="1" applyFill="1" applyBorder="1" applyAlignment="1">
      <alignment vertical="center"/>
    </xf>
    <xf numFmtId="0" fontId="13" fillId="6" borderId="28" xfId="0" applyFont="1" applyFill="1" applyBorder="1" applyAlignment="1">
      <alignment vertical="center" wrapText="1"/>
    </xf>
    <xf numFmtId="0" fontId="13" fillId="6" borderId="25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5" fillId="3" borderId="10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1">
    <cellStyle name="xl191" xfId="6" xr:uid="{00000000-0005-0000-0000-000000000000}"/>
    <cellStyle name="xl198" xfId="4" xr:uid="{00000000-0005-0000-0000-000001000000}"/>
    <cellStyle name="xl199" xfId="2" xr:uid="{00000000-0005-0000-0000-000002000000}"/>
    <cellStyle name="xl200" xfId="3" xr:uid="{00000000-0005-0000-0000-000003000000}"/>
    <cellStyle name="xl25" xfId="9" xr:uid="{00000000-0005-0000-0000-000004000000}"/>
    <cellStyle name="xl34" xfId="10" xr:uid="{00000000-0005-0000-0000-000005000000}"/>
    <cellStyle name="Обычный" xfId="0" builtinId="0"/>
    <cellStyle name="Обычный 2" xfId="1" xr:uid="{00000000-0005-0000-0000-000007000000}"/>
    <cellStyle name="Обычный 3" xfId="5" xr:uid="{00000000-0005-0000-0000-000008000000}"/>
    <cellStyle name="Обычный 3 2" xfId="8" xr:uid="{00000000-0005-0000-0000-000009000000}"/>
    <cellStyle name="Обычный 4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7"/>
  <sheetViews>
    <sheetView tabSelected="1" zoomScale="40" zoomScaleNormal="40" zoomScaleSheetLayoutView="4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2" max="2" width="28.85546875" customWidth="1"/>
    <col min="3" max="3" width="57.5703125" customWidth="1"/>
    <col min="4" max="4" width="24.42578125" customWidth="1"/>
    <col min="5" max="5" width="74.7109375" customWidth="1"/>
    <col min="6" max="6" width="40.5703125" customWidth="1"/>
    <col min="7" max="8" width="32.7109375" customWidth="1"/>
    <col min="9" max="9" width="36.140625" customWidth="1"/>
    <col min="10" max="10" width="39.7109375" customWidth="1"/>
    <col min="11" max="11" width="43.140625" customWidth="1"/>
    <col min="12" max="17" width="34" customWidth="1"/>
    <col min="18" max="18" width="30.140625" hidden="1" customWidth="1"/>
    <col min="19" max="19" width="30.5703125" customWidth="1"/>
  </cols>
  <sheetData>
    <row r="1" spans="1:25" ht="23.25" customHeight="1" thickBot="1" x14ac:dyDescent="0.3">
      <c r="L1" s="75"/>
      <c r="M1" s="75"/>
      <c r="N1" s="75"/>
      <c r="O1" s="75"/>
      <c r="P1" s="75"/>
      <c r="Q1" s="75"/>
      <c r="R1" s="75"/>
      <c r="S1" s="75"/>
    </row>
    <row r="2" spans="1:25" ht="120.75" customHeight="1" thickBot="1" x14ac:dyDescent="0.3">
      <c r="A2" s="100" t="s">
        <v>131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2"/>
    </row>
    <row r="3" spans="1:25" ht="74.25" customHeight="1" x14ac:dyDescent="0.25">
      <c r="A3" s="103" t="s">
        <v>0</v>
      </c>
      <c r="B3" s="111" t="s">
        <v>13</v>
      </c>
      <c r="C3" s="94" t="s">
        <v>1</v>
      </c>
      <c r="D3" s="94" t="s">
        <v>2</v>
      </c>
      <c r="E3" s="94" t="s">
        <v>3</v>
      </c>
      <c r="F3" s="94" t="s">
        <v>44</v>
      </c>
      <c r="G3" s="94" t="s">
        <v>4</v>
      </c>
      <c r="H3" s="94" t="s">
        <v>5</v>
      </c>
      <c r="I3" s="94" t="s">
        <v>6</v>
      </c>
      <c r="J3" s="105" t="s">
        <v>7</v>
      </c>
      <c r="K3" s="94" t="s">
        <v>8</v>
      </c>
      <c r="L3" s="107" t="s">
        <v>17</v>
      </c>
      <c r="M3" s="112" t="s">
        <v>9</v>
      </c>
      <c r="N3" s="113"/>
      <c r="O3" s="113"/>
      <c r="P3" s="113"/>
      <c r="Q3" s="114"/>
      <c r="R3" s="98" t="s">
        <v>10</v>
      </c>
      <c r="S3" s="109" t="s">
        <v>11</v>
      </c>
    </row>
    <row r="4" spans="1:25" ht="104.25" customHeight="1" thickBot="1" x14ac:dyDescent="0.3">
      <c r="A4" s="104"/>
      <c r="B4" s="99"/>
      <c r="C4" s="95"/>
      <c r="D4" s="95"/>
      <c r="E4" s="95"/>
      <c r="F4" s="95"/>
      <c r="G4" s="95"/>
      <c r="H4" s="95"/>
      <c r="I4" s="95"/>
      <c r="J4" s="106"/>
      <c r="K4" s="95"/>
      <c r="L4" s="108"/>
      <c r="M4" s="19" t="s">
        <v>18</v>
      </c>
      <c r="N4" s="19" t="s">
        <v>20</v>
      </c>
      <c r="O4" s="19" t="s">
        <v>14</v>
      </c>
      <c r="P4" s="19" t="s">
        <v>16</v>
      </c>
      <c r="Q4" s="20" t="s">
        <v>12</v>
      </c>
      <c r="R4" s="99"/>
      <c r="S4" s="110"/>
    </row>
    <row r="5" spans="1:25" ht="60.75" customHeight="1" thickBot="1" x14ac:dyDescent="0.3">
      <c r="A5" s="88" t="s">
        <v>33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7"/>
    </row>
    <row r="6" spans="1:25" ht="124.5" customHeight="1" x14ac:dyDescent="0.25">
      <c r="A6" s="1">
        <v>1</v>
      </c>
      <c r="B6" s="18" t="s">
        <v>15</v>
      </c>
      <c r="C6" s="25" t="s">
        <v>77</v>
      </c>
      <c r="D6" s="25">
        <v>4826001213</v>
      </c>
      <c r="E6" s="26" t="s">
        <v>159</v>
      </c>
      <c r="F6" s="30">
        <v>24</v>
      </c>
      <c r="G6" s="27" t="s">
        <v>78</v>
      </c>
      <c r="H6" s="27" t="s">
        <v>78</v>
      </c>
      <c r="I6" s="27" t="s">
        <v>79</v>
      </c>
      <c r="J6" s="27" t="s">
        <v>78</v>
      </c>
      <c r="K6" s="27" t="s">
        <v>80</v>
      </c>
      <c r="L6" s="29">
        <v>310000</v>
      </c>
      <c r="M6" s="39">
        <v>310000</v>
      </c>
      <c r="N6" s="29">
        <v>0</v>
      </c>
      <c r="O6" s="39">
        <v>0</v>
      </c>
      <c r="P6" s="27">
        <v>310000</v>
      </c>
      <c r="Q6" s="29">
        <v>0</v>
      </c>
      <c r="R6" s="27" t="s">
        <v>33</v>
      </c>
      <c r="S6" s="68" t="s">
        <v>23</v>
      </c>
    </row>
    <row r="7" spans="1:25" ht="124.5" customHeight="1" x14ac:dyDescent="0.25">
      <c r="A7" s="1">
        <v>2</v>
      </c>
      <c r="B7" s="18" t="s">
        <v>15</v>
      </c>
      <c r="C7" s="25" t="s">
        <v>73</v>
      </c>
      <c r="D7" s="25">
        <v>4826044961</v>
      </c>
      <c r="E7" s="40" t="s">
        <v>74</v>
      </c>
      <c r="F7" s="41">
        <v>30</v>
      </c>
      <c r="G7" s="42" t="s">
        <v>78</v>
      </c>
      <c r="H7" s="43" t="s">
        <v>78</v>
      </c>
      <c r="I7" s="44" t="s">
        <v>123</v>
      </c>
      <c r="J7" s="44" t="s">
        <v>139</v>
      </c>
      <c r="K7" s="44" t="s">
        <v>29</v>
      </c>
      <c r="L7" s="44">
        <v>558333.19999999995</v>
      </c>
      <c r="M7" s="44">
        <v>558333.19999999995</v>
      </c>
      <c r="N7" s="45">
        <v>0</v>
      </c>
      <c r="O7" s="44">
        <v>407514.4</v>
      </c>
      <c r="P7" s="44">
        <v>150818.79999999999</v>
      </c>
      <c r="Q7" s="45">
        <v>0</v>
      </c>
      <c r="R7" s="44" t="s">
        <v>33</v>
      </c>
      <c r="S7" s="46" t="s">
        <v>23</v>
      </c>
    </row>
    <row r="8" spans="1:25" s="17" customFormat="1" ht="54.75" customHeight="1" x14ac:dyDescent="0.25">
      <c r="A8" s="91" t="s">
        <v>132</v>
      </c>
      <c r="B8" s="92"/>
      <c r="C8" s="92"/>
      <c r="D8" s="92"/>
      <c r="E8" s="93"/>
      <c r="F8" s="64"/>
      <c r="G8" s="2"/>
      <c r="H8" s="2"/>
      <c r="I8" s="3"/>
      <c r="J8" s="4"/>
      <c r="K8" s="4"/>
      <c r="L8" s="5">
        <f>SUM(L9:L11)</f>
        <v>2</v>
      </c>
      <c r="M8" s="6">
        <f>SUM(L6:L7)</f>
        <v>868333.2</v>
      </c>
      <c r="N8" s="6">
        <f>SUM(N6:N7)</f>
        <v>0</v>
      </c>
      <c r="O8" s="6">
        <f t="shared" ref="O8:Q8" si="0">SUM(O6:O7)</f>
        <v>407514.4</v>
      </c>
      <c r="P8" s="6">
        <f t="shared" si="0"/>
        <v>460818.8</v>
      </c>
      <c r="Q8" s="6">
        <f t="shared" si="0"/>
        <v>0</v>
      </c>
      <c r="R8" s="6"/>
      <c r="S8" s="7"/>
      <c r="T8"/>
      <c r="U8"/>
      <c r="V8"/>
      <c r="W8"/>
      <c r="X8"/>
      <c r="Y8"/>
    </row>
    <row r="9" spans="1:25" ht="54.75" customHeight="1" x14ac:dyDescent="0.25">
      <c r="A9" s="79" t="s">
        <v>19</v>
      </c>
      <c r="B9" s="80"/>
      <c r="C9" s="80"/>
      <c r="D9" s="80"/>
      <c r="E9" s="81"/>
      <c r="F9" s="61"/>
      <c r="G9" s="8"/>
      <c r="H9" s="8"/>
      <c r="I9" s="8"/>
      <c r="J9" s="9"/>
      <c r="K9" s="8"/>
      <c r="L9" s="8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/>
      <c r="S9" s="11"/>
    </row>
    <row r="10" spans="1:25" ht="54.75" customHeight="1" x14ac:dyDescent="0.25">
      <c r="A10" s="82" t="s">
        <v>140</v>
      </c>
      <c r="B10" s="83"/>
      <c r="C10" s="83"/>
      <c r="D10" s="83"/>
      <c r="E10" s="84"/>
      <c r="F10" s="62"/>
      <c r="G10" s="12"/>
      <c r="H10" s="12"/>
      <c r="I10" s="12"/>
      <c r="J10" s="13"/>
      <c r="K10" s="12"/>
      <c r="L10" s="14">
        <v>1</v>
      </c>
      <c r="M10" s="15">
        <f>M7</f>
        <v>558333.19999999995</v>
      </c>
      <c r="N10" s="15">
        <f t="shared" ref="N10:Q10" si="1">N7</f>
        <v>0</v>
      </c>
      <c r="O10" s="15">
        <f t="shared" si="1"/>
        <v>407514.4</v>
      </c>
      <c r="P10" s="15">
        <f t="shared" si="1"/>
        <v>150818.79999999999</v>
      </c>
      <c r="Q10" s="15">
        <f t="shared" si="1"/>
        <v>0</v>
      </c>
      <c r="R10" s="15"/>
      <c r="S10" s="16"/>
    </row>
    <row r="11" spans="1:25" ht="54.75" customHeight="1" thickBot="1" x14ac:dyDescent="0.3">
      <c r="A11" s="85" t="s">
        <v>68</v>
      </c>
      <c r="B11" s="86"/>
      <c r="C11" s="86"/>
      <c r="D11" s="86"/>
      <c r="E11" s="87"/>
      <c r="F11" s="63"/>
      <c r="G11" s="21"/>
      <c r="H11" s="21"/>
      <c r="I11" s="21"/>
      <c r="J11" s="22"/>
      <c r="K11" s="21"/>
      <c r="L11" s="21">
        <v>1</v>
      </c>
      <c r="M11" s="23">
        <f>SUM(M6)</f>
        <v>310000</v>
      </c>
      <c r="N11" s="23">
        <f t="shared" ref="N11:Q11" si="2">SUM(N6)</f>
        <v>0</v>
      </c>
      <c r="O11" s="23">
        <f t="shared" si="2"/>
        <v>0</v>
      </c>
      <c r="P11" s="23">
        <f t="shared" si="2"/>
        <v>310000</v>
      </c>
      <c r="Q11" s="23">
        <f t="shared" si="2"/>
        <v>0</v>
      </c>
      <c r="R11" s="23"/>
      <c r="S11" s="24"/>
    </row>
    <row r="12" spans="1:25" ht="60.75" customHeight="1" thickBot="1" x14ac:dyDescent="0.3">
      <c r="A12" s="88" t="s">
        <v>34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/>
    </row>
    <row r="13" spans="1:25" ht="108.75" customHeight="1" x14ac:dyDescent="0.25">
      <c r="A13" s="1">
        <v>1</v>
      </c>
      <c r="B13" s="18" t="s">
        <v>15</v>
      </c>
      <c r="C13" s="25" t="s">
        <v>24</v>
      </c>
      <c r="D13" s="25">
        <v>4826044859</v>
      </c>
      <c r="E13" s="26" t="s">
        <v>98</v>
      </c>
      <c r="F13" s="31">
        <v>22</v>
      </c>
      <c r="G13" s="30" t="s">
        <v>78</v>
      </c>
      <c r="H13" s="27" t="s">
        <v>78</v>
      </c>
      <c r="I13" s="27" t="s">
        <v>81</v>
      </c>
      <c r="J13" s="27" t="s">
        <v>82</v>
      </c>
      <c r="K13" s="27" t="s">
        <v>83</v>
      </c>
      <c r="L13" s="29">
        <v>740000</v>
      </c>
      <c r="M13" s="27">
        <v>740000</v>
      </c>
      <c r="N13" s="29">
        <v>0</v>
      </c>
      <c r="O13" s="27">
        <v>0</v>
      </c>
      <c r="P13" s="27">
        <v>740000</v>
      </c>
      <c r="Q13" s="29">
        <v>0</v>
      </c>
      <c r="R13" s="27" t="s">
        <v>34</v>
      </c>
      <c r="S13" s="68" t="s">
        <v>23</v>
      </c>
    </row>
    <row r="14" spans="1:25" ht="108.75" customHeight="1" x14ac:dyDescent="0.25">
      <c r="A14" s="1">
        <v>2</v>
      </c>
      <c r="B14" s="18" t="s">
        <v>15</v>
      </c>
      <c r="C14" s="25" t="s">
        <v>21</v>
      </c>
      <c r="D14" s="25">
        <v>4826001213</v>
      </c>
      <c r="E14" s="26" t="s">
        <v>160</v>
      </c>
      <c r="F14" s="31">
        <v>24</v>
      </c>
      <c r="G14" s="30" t="s">
        <v>78</v>
      </c>
      <c r="H14" s="27" t="s">
        <v>78</v>
      </c>
      <c r="I14" s="27" t="s">
        <v>81</v>
      </c>
      <c r="J14" s="27" t="s">
        <v>78</v>
      </c>
      <c r="K14" s="27" t="s">
        <v>80</v>
      </c>
      <c r="L14" s="29">
        <v>101600</v>
      </c>
      <c r="M14" s="27">
        <v>101600</v>
      </c>
      <c r="N14" s="29">
        <v>0</v>
      </c>
      <c r="O14" s="27">
        <v>0</v>
      </c>
      <c r="P14" s="27">
        <v>101600</v>
      </c>
      <c r="Q14" s="29">
        <v>0</v>
      </c>
      <c r="R14" s="27" t="s">
        <v>34</v>
      </c>
      <c r="S14" s="68" t="s">
        <v>23</v>
      </c>
    </row>
    <row r="15" spans="1:25" ht="108.75" customHeight="1" x14ac:dyDescent="0.25">
      <c r="A15" s="1">
        <v>3</v>
      </c>
      <c r="B15" s="18" t="s">
        <v>15</v>
      </c>
      <c r="C15" s="25" t="s">
        <v>178</v>
      </c>
      <c r="D15" s="25">
        <v>4826144677</v>
      </c>
      <c r="E15" s="26" t="s">
        <v>182</v>
      </c>
      <c r="F15" s="30">
        <v>28</v>
      </c>
      <c r="G15" s="27" t="s">
        <v>78</v>
      </c>
      <c r="H15" s="27" t="s">
        <v>78</v>
      </c>
      <c r="I15" s="27" t="s">
        <v>81</v>
      </c>
      <c r="J15" s="27" t="s">
        <v>179</v>
      </c>
      <c r="K15" s="27" t="s">
        <v>26</v>
      </c>
      <c r="L15" s="29">
        <v>398000</v>
      </c>
      <c r="M15" s="27">
        <v>398000</v>
      </c>
      <c r="N15" s="29">
        <v>0</v>
      </c>
      <c r="O15" s="27">
        <v>0</v>
      </c>
      <c r="P15" s="27">
        <v>398000</v>
      </c>
      <c r="Q15" s="29">
        <v>0</v>
      </c>
      <c r="R15" s="27" t="s">
        <v>34</v>
      </c>
      <c r="S15" s="68" t="s">
        <v>23</v>
      </c>
    </row>
    <row r="16" spans="1:25" ht="108.75" customHeight="1" x14ac:dyDescent="0.25">
      <c r="A16" s="1">
        <v>4</v>
      </c>
      <c r="B16" s="18" t="s">
        <v>15</v>
      </c>
      <c r="C16" s="25" t="s">
        <v>178</v>
      </c>
      <c r="D16" s="25">
        <v>4826144677</v>
      </c>
      <c r="E16" s="26" t="s">
        <v>183</v>
      </c>
      <c r="F16" s="30">
        <v>28</v>
      </c>
      <c r="G16" s="27" t="s">
        <v>78</v>
      </c>
      <c r="H16" s="27" t="s">
        <v>78</v>
      </c>
      <c r="I16" s="27" t="s">
        <v>81</v>
      </c>
      <c r="J16" s="27" t="s">
        <v>179</v>
      </c>
      <c r="K16" s="27" t="s">
        <v>26</v>
      </c>
      <c r="L16" s="29">
        <v>1683000</v>
      </c>
      <c r="M16" s="27">
        <v>1683000</v>
      </c>
      <c r="N16" s="29">
        <v>0</v>
      </c>
      <c r="O16" s="27">
        <v>0</v>
      </c>
      <c r="P16" s="27">
        <v>1683000</v>
      </c>
      <c r="Q16" s="29">
        <v>0</v>
      </c>
      <c r="R16" s="27" t="s">
        <v>34</v>
      </c>
      <c r="S16" s="68" t="s">
        <v>23</v>
      </c>
    </row>
    <row r="17" spans="1:25" ht="108.75" customHeight="1" x14ac:dyDescent="0.25">
      <c r="A17" s="1">
        <v>5</v>
      </c>
      <c r="B17" s="18" t="s">
        <v>15</v>
      </c>
      <c r="C17" s="25" t="s">
        <v>178</v>
      </c>
      <c r="D17" s="25">
        <v>4826144677</v>
      </c>
      <c r="E17" s="26" t="s">
        <v>184</v>
      </c>
      <c r="F17" s="30">
        <v>37</v>
      </c>
      <c r="G17" s="27" t="s">
        <v>78</v>
      </c>
      <c r="H17" s="27" t="s">
        <v>78</v>
      </c>
      <c r="I17" s="27" t="s">
        <v>81</v>
      </c>
      <c r="J17" s="27" t="s">
        <v>180</v>
      </c>
      <c r="K17" s="27" t="s">
        <v>27</v>
      </c>
      <c r="L17" s="29">
        <v>105000</v>
      </c>
      <c r="M17" s="27">
        <v>105000</v>
      </c>
      <c r="N17" s="29">
        <v>0</v>
      </c>
      <c r="O17" s="27">
        <v>0</v>
      </c>
      <c r="P17" s="27">
        <v>105000</v>
      </c>
      <c r="Q17" s="29">
        <v>0</v>
      </c>
      <c r="R17" s="27" t="s">
        <v>34</v>
      </c>
      <c r="S17" s="68" t="s">
        <v>23</v>
      </c>
    </row>
    <row r="18" spans="1:25" s="17" customFormat="1" ht="54.75" customHeight="1" x14ac:dyDescent="0.25">
      <c r="A18" s="91" t="s">
        <v>181</v>
      </c>
      <c r="B18" s="92"/>
      <c r="C18" s="92"/>
      <c r="D18" s="92"/>
      <c r="E18" s="93"/>
      <c r="F18" s="64"/>
      <c r="G18" s="2"/>
      <c r="H18" s="2"/>
      <c r="I18" s="3"/>
      <c r="J18" s="4"/>
      <c r="K18" s="4"/>
      <c r="L18" s="5">
        <f>SUM(L19:L21)</f>
        <v>5</v>
      </c>
      <c r="M18" s="6">
        <f>SUM(L13:L17)</f>
        <v>3027600</v>
      </c>
      <c r="N18" s="6">
        <f>SUM(N13:N17)</f>
        <v>0</v>
      </c>
      <c r="O18" s="6">
        <f t="shared" ref="O18:P18" si="3">SUM(O13:O17)</f>
        <v>0</v>
      </c>
      <c r="P18" s="6">
        <f t="shared" si="3"/>
        <v>3027600</v>
      </c>
      <c r="Q18" s="6">
        <f>SUM(Q13:Q14)</f>
        <v>0</v>
      </c>
      <c r="R18" s="6"/>
      <c r="S18" s="7"/>
      <c r="T18"/>
      <c r="U18"/>
      <c r="V18"/>
      <c r="W18"/>
      <c r="X18"/>
      <c r="Y18"/>
    </row>
    <row r="19" spans="1:25" ht="54.75" customHeight="1" x14ac:dyDescent="0.25">
      <c r="A19" s="79" t="s">
        <v>19</v>
      </c>
      <c r="B19" s="80"/>
      <c r="C19" s="80"/>
      <c r="D19" s="80"/>
      <c r="E19" s="81"/>
      <c r="F19" s="61"/>
      <c r="G19" s="8"/>
      <c r="H19" s="8"/>
      <c r="I19" s="8"/>
      <c r="J19" s="9"/>
      <c r="K19" s="8"/>
      <c r="L19" s="8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/>
      <c r="S19" s="11"/>
    </row>
    <row r="20" spans="1:25" ht="54.75" customHeight="1" x14ac:dyDescent="0.25">
      <c r="A20" s="82" t="s">
        <v>46</v>
      </c>
      <c r="B20" s="83"/>
      <c r="C20" s="83"/>
      <c r="D20" s="83"/>
      <c r="E20" s="84"/>
      <c r="F20" s="62"/>
      <c r="G20" s="12"/>
      <c r="H20" s="12"/>
      <c r="I20" s="12"/>
      <c r="J20" s="13"/>
      <c r="K20" s="12"/>
      <c r="L20" s="14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/>
      <c r="S20" s="16"/>
    </row>
    <row r="21" spans="1:25" ht="54.75" customHeight="1" thickBot="1" x14ac:dyDescent="0.3">
      <c r="A21" s="85" t="s">
        <v>138</v>
      </c>
      <c r="B21" s="86"/>
      <c r="C21" s="86"/>
      <c r="D21" s="86"/>
      <c r="E21" s="87"/>
      <c r="F21" s="63"/>
      <c r="G21" s="21"/>
      <c r="H21" s="21"/>
      <c r="I21" s="21"/>
      <c r="J21" s="22"/>
      <c r="K21" s="21"/>
      <c r="L21" s="21">
        <v>5</v>
      </c>
      <c r="M21" s="23">
        <f>SUM(M13:M17)</f>
        <v>3027600</v>
      </c>
      <c r="N21" s="23">
        <f t="shared" ref="N21:Q21" si="4">SUM(N13:N17)</f>
        <v>0</v>
      </c>
      <c r="O21" s="23">
        <f t="shared" si="4"/>
        <v>0</v>
      </c>
      <c r="P21" s="23">
        <f t="shared" si="4"/>
        <v>3027600</v>
      </c>
      <c r="Q21" s="23">
        <f t="shared" si="4"/>
        <v>0</v>
      </c>
      <c r="R21" s="23"/>
      <c r="S21" s="24"/>
    </row>
    <row r="22" spans="1:25" ht="60.75" customHeight="1" thickBot="1" x14ac:dyDescent="0.3">
      <c r="A22" s="88" t="s">
        <v>35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7"/>
    </row>
    <row r="23" spans="1:25" ht="88.5" customHeight="1" x14ac:dyDescent="0.25">
      <c r="A23" s="1">
        <v>1</v>
      </c>
      <c r="B23" s="18" t="s">
        <v>15</v>
      </c>
      <c r="C23" s="25" t="s">
        <v>24</v>
      </c>
      <c r="D23" s="25">
        <v>4826044859</v>
      </c>
      <c r="E23" s="26" t="s">
        <v>84</v>
      </c>
      <c r="F23" s="31">
        <v>22</v>
      </c>
      <c r="G23" s="30" t="s">
        <v>78</v>
      </c>
      <c r="H23" s="27" t="s">
        <v>78</v>
      </c>
      <c r="I23" s="27" t="s">
        <v>78</v>
      </c>
      <c r="J23" s="27" t="s">
        <v>85</v>
      </c>
      <c r="K23" s="27" t="s">
        <v>86</v>
      </c>
      <c r="L23" s="29">
        <v>316000</v>
      </c>
      <c r="M23" s="27">
        <v>316000</v>
      </c>
      <c r="N23" s="29">
        <v>0</v>
      </c>
      <c r="O23" s="27">
        <v>0</v>
      </c>
      <c r="P23" s="27">
        <v>316000</v>
      </c>
      <c r="Q23" s="29">
        <v>0</v>
      </c>
      <c r="R23" s="27" t="s">
        <v>35</v>
      </c>
      <c r="S23" s="68" t="s">
        <v>23</v>
      </c>
    </row>
    <row r="24" spans="1:25" ht="88.5" customHeight="1" x14ac:dyDescent="0.25">
      <c r="A24" s="1">
        <v>2</v>
      </c>
      <c r="B24" s="18" t="s">
        <v>15</v>
      </c>
      <c r="C24" s="25" t="s">
        <v>175</v>
      </c>
      <c r="D24" s="25">
        <v>4824038698</v>
      </c>
      <c r="E24" s="26" t="s">
        <v>51</v>
      </c>
      <c r="F24" s="31" t="s">
        <v>87</v>
      </c>
      <c r="G24" s="30" t="s">
        <v>78</v>
      </c>
      <c r="H24" s="27" t="s">
        <v>78</v>
      </c>
      <c r="I24" s="27" t="s">
        <v>78</v>
      </c>
      <c r="J24" s="27" t="s">
        <v>88</v>
      </c>
      <c r="K24" s="27" t="s">
        <v>89</v>
      </c>
      <c r="L24" s="29">
        <v>290250</v>
      </c>
      <c r="M24" s="27">
        <v>290250</v>
      </c>
      <c r="N24" s="29">
        <v>0</v>
      </c>
      <c r="O24" s="27">
        <v>0</v>
      </c>
      <c r="P24" s="27">
        <v>290250</v>
      </c>
      <c r="Q24" s="29">
        <v>0</v>
      </c>
      <c r="R24" s="27" t="s">
        <v>35</v>
      </c>
      <c r="S24" s="68" t="s">
        <v>23</v>
      </c>
    </row>
    <row r="25" spans="1:25" ht="88.5" customHeight="1" x14ac:dyDescent="0.25">
      <c r="A25" s="1">
        <v>3</v>
      </c>
      <c r="B25" s="18" t="s">
        <v>15</v>
      </c>
      <c r="C25" s="25" t="s">
        <v>21</v>
      </c>
      <c r="D25" s="25">
        <v>4826001213</v>
      </c>
      <c r="E25" s="26" t="s">
        <v>161</v>
      </c>
      <c r="F25" s="31">
        <v>24</v>
      </c>
      <c r="G25" s="30" t="s">
        <v>78</v>
      </c>
      <c r="H25" s="27" t="s">
        <v>78</v>
      </c>
      <c r="I25" s="27" t="s">
        <v>78</v>
      </c>
      <c r="J25" s="27" t="s">
        <v>78</v>
      </c>
      <c r="K25" s="27" t="s">
        <v>80</v>
      </c>
      <c r="L25" s="29">
        <v>180000</v>
      </c>
      <c r="M25" s="27">
        <v>180000</v>
      </c>
      <c r="N25" s="29">
        <v>0</v>
      </c>
      <c r="O25" s="27">
        <v>0</v>
      </c>
      <c r="P25" s="27">
        <v>180000</v>
      </c>
      <c r="Q25" s="29">
        <v>0</v>
      </c>
      <c r="R25" s="27" t="s">
        <v>35</v>
      </c>
      <c r="S25" s="68" t="s">
        <v>23</v>
      </c>
    </row>
    <row r="26" spans="1:25" ht="88.5" customHeight="1" x14ac:dyDescent="0.25">
      <c r="A26" s="1">
        <v>4</v>
      </c>
      <c r="B26" s="18" t="s">
        <v>15</v>
      </c>
      <c r="C26" s="25" t="s">
        <v>21</v>
      </c>
      <c r="D26" s="25">
        <v>4826001213</v>
      </c>
      <c r="E26" s="26" t="s">
        <v>162</v>
      </c>
      <c r="F26" s="31">
        <v>40</v>
      </c>
      <c r="G26" s="30" t="s">
        <v>78</v>
      </c>
      <c r="H26" s="27" t="s">
        <v>78</v>
      </c>
      <c r="I26" s="27" t="s">
        <v>78</v>
      </c>
      <c r="J26" s="27" t="s">
        <v>78</v>
      </c>
      <c r="K26" s="27" t="s">
        <v>90</v>
      </c>
      <c r="L26" s="29">
        <v>3000000</v>
      </c>
      <c r="M26" s="27">
        <v>3000000</v>
      </c>
      <c r="N26" s="29">
        <v>0</v>
      </c>
      <c r="O26" s="27">
        <v>0</v>
      </c>
      <c r="P26" s="27">
        <v>3000000</v>
      </c>
      <c r="Q26" s="29">
        <v>0</v>
      </c>
      <c r="R26" s="27" t="s">
        <v>35</v>
      </c>
      <c r="S26" s="68" t="s">
        <v>23</v>
      </c>
    </row>
    <row r="27" spans="1:25" ht="88.5" customHeight="1" x14ac:dyDescent="0.25">
      <c r="A27" s="1">
        <v>5</v>
      </c>
      <c r="B27" s="18" t="s">
        <v>15</v>
      </c>
      <c r="C27" s="25" t="s">
        <v>21</v>
      </c>
      <c r="D27" s="25">
        <v>4826001213</v>
      </c>
      <c r="E27" s="26" t="s">
        <v>52</v>
      </c>
      <c r="F27" s="31">
        <v>9</v>
      </c>
      <c r="G27" s="30" t="s">
        <v>78</v>
      </c>
      <c r="H27" s="27" t="s">
        <v>78</v>
      </c>
      <c r="I27" s="27" t="s">
        <v>78</v>
      </c>
      <c r="J27" s="27" t="s">
        <v>78</v>
      </c>
      <c r="K27" s="27" t="s">
        <v>54</v>
      </c>
      <c r="L27" s="29">
        <v>3200000</v>
      </c>
      <c r="M27" s="27">
        <v>3200000</v>
      </c>
      <c r="N27" s="29">
        <v>0</v>
      </c>
      <c r="O27" s="27">
        <v>0</v>
      </c>
      <c r="P27" s="27">
        <v>3200000</v>
      </c>
      <c r="Q27" s="29">
        <v>0</v>
      </c>
      <c r="R27" s="27" t="s">
        <v>35</v>
      </c>
      <c r="S27" s="68" t="s">
        <v>23</v>
      </c>
    </row>
    <row r="28" spans="1:25" ht="88.5" customHeight="1" x14ac:dyDescent="0.25">
      <c r="A28" s="1">
        <v>6</v>
      </c>
      <c r="B28" s="18" t="s">
        <v>15</v>
      </c>
      <c r="C28" s="25" t="s">
        <v>21</v>
      </c>
      <c r="D28" s="25">
        <v>4826001213</v>
      </c>
      <c r="E28" s="26" t="s">
        <v>76</v>
      </c>
      <c r="F28" s="31">
        <v>24</v>
      </c>
      <c r="G28" s="30" t="s">
        <v>78</v>
      </c>
      <c r="H28" s="27" t="s">
        <v>78</v>
      </c>
      <c r="I28" s="27" t="s">
        <v>78</v>
      </c>
      <c r="J28" s="27" t="s">
        <v>78</v>
      </c>
      <c r="K28" s="27" t="s">
        <v>32</v>
      </c>
      <c r="L28" s="29">
        <v>1132800</v>
      </c>
      <c r="M28" s="27">
        <v>1132800</v>
      </c>
      <c r="N28" s="29">
        <v>0</v>
      </c>
      <c r="O28" s="27">
        <v>0</v>
      </c>
      <c r="P28" s="27">
        <v>1132800</v>
      </c>
      <c r="Q28" s="29">
        <v>0</v>
      </c>
      <c r="R28" s="27" t="s">
        <v>35</v>
      </c>
      <c r="S28" s="68" t="s">
        <v>23</v>
      </c>
    </row>
    <row r="29" spans="1:25" ht="88.5" customHeight="1" x14ac:dyDescent="0.25">
      <c r="A29" s="1">
        <v>7</v>
      </c>
      <c r="B29" s="18" t="s">
        <v>142</v>
      </c>
      <c r="C29" s="25" t="s">
        <v>143</v>
      </c>
      <c r="D29" s="25">
        <v>4804006578</v>
      </c>
      <c r="E29" s="26" t="s">
        <v>50</v>
      </c>
      <c r="F29" s="30">
        <v>2</v>
      </c>
      <c r="G29" s="27" t="s">
        <v>22</v>
      </c>
      <c r="H29" s="27" t="s">
        <v>22</v>
      </c>
      <c r="I29" s="27" t="s">
        <v>22</v>
      </c>
      <c r="J29" s="27" t="s">
        <v>22</v>
      </c>
      <c r="K29" s="27" t="s">
        <v>31</v>
      </c>
      <c r="L29" s="29">
        <v>132000</v>
      </c>
      <c r="M29" s="27">
        <v>132000</v>
      </c>
      <c r="N29" s="29">
        <v>0</v>
      </c>
      <c r="O29" s="27">
        <v>0</v>
      </c>
      <c r="P29" s="27">
        <v>132000</v>
      </c>
      <c r="Q29" s="29">
        <v>0</v>
      </c>
      <c r="R29" s="27" t="s">
        <v>35</v>
      </c>
      <c r="S29" s="68" t="s">
        <v>23</v>
      </c>
    </row>
    <row r="30" spans="1:25" ht="88.5" customHeight="1" x14ac:dyDescent="0.25">
      <c r="A30" s="1">
        <v>8</v>
      </c>
      <c r="B30" s="18" t="s">
        <v>142</v>
      </c>
      <c r="C30" s="25" t="s">
        <v>145</v>
      </c>
      <c r="D30" s="25">
        <v>4802014485</v>
      </c>
      <c r="E30" s="26" t="s">
        <v>146</v>
      </c>
      <c r="F30" s="30">
        <v>1</v>
      </c>
      <c r="G30" s="27" t="s">
        <v>22</v>
      </c>
      <c r="H30" s="27" t="s">
        <v>22</v>
      </c>
      <c r="I30" s="27" t="s">
        <v>22</v>
      </c>
      <c r="J30" s="27" t="s">
        <v>144</v>
      </c>
      <c r="K30" s="27" t="s">
        <v>31</v>
      </c>
      <c r="L30" s="29">
        <v>136899</v>
      </c>
      <c r="M30" s="27">
        <v>136899</v>
      </c>
      <c r="N30" s="29">
        <v>0</v>
      </c>
      <c r="O30" s="27">
        <v>0</v>
      </c>
      <c r="P30" s="27">
        <v>136899</v>
      </c>
      <c r="Q30" s="29">
        <v>0</v>
      </c>
      <c r="R30" s="27" t="s">
        <v>35</v>
      </c>
      <c r="S30" s="68" t="s">
        <v>23</v>
      </c>
    </row>
    <row r="31" spans="1:25" ht="88.5" customHeight="1" x14ac:dyDescent="0.25">
      <c r="A31" s="1">
        <v>9</v>
      </c>
      <c r="B31" s="18" t="s">
        <v>142</v>
      </c>
      <c r="C31" s="25" t="s">
        <v>145</v>
      </c>
      <c r="D31" s="25">
        <v>4802014485</v>
      </c>
      <c r="E31" s="26" t="s">
        <v>164</v>
      </c>
      <c r="F31" s="30">
        <v>4</v>
      </c>
      <c r="G31" s="27" t="s">
        <v>22</v>
      </c>
      <c r="H31" s="27" t="s">
        <v>22</v>
      </c>
      <c r="I31" s="27" t="s">
        <v>22</v>
      </c>
      <c r="J31" s="27" t="s">
        <v>22</v>
      </c>
      <c r="K31" s="27" t="s">
        <v>31</v>
      </c>
      <c r="L31" s="29">
        <v>70000</v>
      </c>
      <c r="M31" s="27">
        <v>70000</v>
      </c>
      <c r="N31" s="29">
        <v>0</v>
      </c>
      <c r="O31" s="27">
        <v>0</v>
      </c>
      <c r="P31" s="27">
        <v>70000</v>
      </c>
      <c r="Q31" s="29">
        <v>0</v>
      </c>
      <c r="R31" s="27" t="s">
        <v>35</v>
      </c>
      <c r="S31" s="68" t="s">
        <v>23</v>
      </c>
    </row>
    <row r="32" spans="1:25" s="17" customFormat="1" ht="54.75" customHeight="1" x14ac:dyDescent="0.25">
      <c r="A32" s="91" t="s">
        <v>177</v>
      </c>
      <c r="B32" s="92"/>
      <c r="C32" s="92"/>
      <c r="D32" s="92"/>
      <c r="E32" s="93"/>
      <c r="F32" s="64"/>
      <c r="G32" s="2"/>
      <c r="H32" s="2"/>
      <c r="I32" s="3"/>
      <c r="J32" s="4"/>
      <c r="K32" s="4"/>
      <c r="L32" s="5">
        <f>SUM(L33:L35)</f>
        <v>9</v>
      </c>
      <c r="M32" s="6">
        <f>SUM(L23:L31)</f>
        <v>8457949</v>
      </c>
      <c r="N32" s="6">
        <f>SUM(N23:N31)</f>
        <v>0</v>
      </c>
      <c r="O32" s="6">
        <f>SUM(O23:O31)</f>
        <v>0</v>
      </c>
      <c r="P32" s="6">
        <f>SUM(P23:P31)</f>
        <v>8457949</v>
      </c>
      <c r="Q32" s="6">
        <f>SUM(Q23:Q31)</f>
        <v>0</v>
      </c>
      <c r="R32" s="6"/>
      <c r="S32" s="7"/>
      <c r="T32"/>
      <c r="U32"/>
      <c r="V32"/>
      <c r="W32"/>
      <c r="X32"/>
      <c r="Y32"/>
    </row>
    <row r="33" spans="1:25" ht="54.75" customHeight="1" x14ac:dyDescent="0.25">
      <c r="A33" s="79" t="s">
        <v>19</v>
      </c>
      <c r="B33" s="80"/>
      <c r="C33" s="80"/>
      <c r="D33" s="80"/>
      <c r="E33" s="81"/>
      <c r="F33" s="61"/>
      <c r="G33" s="8"/>
      <c r="H33" s="8"/>
      <c r="I33" s="8"/>
      <c r="J33" s="9"/>
      <c r="K33" s="8"/>
      <c r="L33" s="8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1"/>
    </row>
    <row r="34" spans="1:25" ht="54.75" customHeight="1" x14ac:dyDescent="0.25">
      <c r="A34" s="82" t="s">
        <v>46</v>
      </c>
      <c r="B34" s="83"/>
      <c r="C34" s="83"/>
      <c r="D34" s="83"/>
      <c r="E34" s="84"/>
      <c r="F34" s="62"/>
      <c r="G34" s="12"/>
      <c r="H34" s="12"/>
      <c r="I34" s="12"/>
      <c r="J34" s="13"/>
      <c r="K34" s="12"/>
      <c r="L34" s="14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/>
      <c r="S34" s="16"/>
    </row>
    <row r="35" spans="1:25" ht="54.75" customHeight="1" thickBot="1" x14ac:dyDescent="0.3">
      <c r="A35" s="85" t="s">
        <v>176</v>
      </c>
      <c r="B35" s="86"/>
      <c r="C35" s="86"/>
      <c r="D35" s="86"/>
      <c r="E35" s="87"/>
      <c r="F35" s="63"/>
      <c r="G35" s="21"/>
      <c r="H35" s="21"/>
      <c r="I35" s="21"/>
      <c r="J35" s="22"/>
      <c r="K35" s="21"/>
      <c r="L35" s="21">
        <v>9</v>
      </c>
      <c r="M35" s="23">
        <f>SUM(M23:M31)</f>
        <v>8457949</v>
      </c>
      <c r="N35" s="23">
        <f>SUM(N23:N31)</f>
        <v>0</v>
      </c>
      <c r="O35" s="23">
        <f>SUM(O23:O31)</f>
        <v>0</v>
      </c>
      <c r="P35" s="23">
        <f>SUM(P23:P31)</f>
        <v>8457949</v>
      </c>
      <c r="Q35" s="23">
        <f>SUM(Q23:Q31)</f>
        <v>0</v>
      </c>
      <c r="R35" s="23"/>
      <c r="S35" s="24"/>
    </row>
    <row r="36" spans="1:25" ht="60.75" customHeight="1" thickBot="1" x14ac:dyDescent="0.3">
      <c r="A36" s="88" t="s">
        <v>36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7"/>
    </row>
    <row r="37" spans="1:25" ht="86.25" customHeight="1" x14ac:dyDescent="0.25">
      <c r="A37" s="1">
        <v>1</v>
      </c>
      <c r="B37" s="18" t="s">
        <v>15</v>
      </c>
      <c r="C37" s="25" t="s">
        <v>178</v>
      </c>
      <c r="D37" s="25">
        <v>4826144677</v>
      </c>
      <c r="E37" s="26" t="s">
        <v>185</v>
      </c>
      <c r="F37" s="30">
        <v>28</v>
      </c>
      <c r="G37" s="27" t="s">
        <v>78</v>
      </c>
      <c r="H37" s="27" t="s">
        <v>78</v>
      </c>
      <c r="I37" s="27" t="s">
        <v>78</v>
      </c>
      <c r="J37" s="27" t="s">
        <v>186</v>
      </c>
      <c r="K37" s="27" t="s">
        <v>27</v>
      </c>
      <c r="L37" s="29">
        <v>253000</v>
      </c>
      <c r="M37" s="27">
        <v>253000</v>
      </c>
      <c r="N37" s="29">
        <v>0</v>
      </c>
      <c r="O37" s="27">
        <v>0</v>
      </c>
      <c r="P37" s="27">
        <v>253000</v>
      </c>
      <c r="Q37" s="29">
        <v>0</v>
      </c>
      <c r="R37" s="27" t="s">
        <v>187</v>
      </c>
      <c r="S37" s="28" t="s">
        <v>23</v>
      </c>
    </row>
    <row r="38" spans="1:25" ht="86.25" customHeight="1" x14ac:dyDescent="0.25">
      <c r="A38" s="1">
        <v>2</v>
      </c>
      <c r="B38" s="18" t="s">
        <v>15</v>
      </c>
      <c r="C38" s="25" t="s">
        <v>178</v>
      </c>
      <c r="D38" s="25">
        <v>4826144677</v>
      </c>
      <c r="E38" s="26" t="s">
        <v>190</v>
      </c>
      <c r="F38" s="30">
        <v>21</v>
      </c>
      <c r="G38" s="27" t="s">
        <v>78</v>
      </c>
      <c r="H38" s="27" t="s">
        <v>78</v>
      </c>
      <c r="I38" s="27" t="s">
        <v>78</v>
      </c>
      <c r="J38" s="27" t="s">
        <v>188</v>
      </c>
      <c r="K38" s="27" t="s">
        <v>48</v>
      </c>
      <c r="L38" s="29">
        <v>3481000</v>
      </c>
      <c r="M38" s="27">
        <v>3481000</v>
      </c>
      <c r="N38" s="29">
        <v>0</v>
      </c>
      <c r="O38" s="27">
        <v>0</v>
      </c>
      <c r="P38" s="27">
        <v>3481000</v>
      </c>
      <c r="Q38" s="29">
        <v>0</v>
      </c>
      <c r="R38" s="27" t="s">
        <v>187</v>
      </c>
      <c r="S38" s="28" t="s">
        <v>23</v>
      </c>
    </row>
    <row r="39" spans="1:25" s="17" customFormat="1" ht="54.75" customHeight="1" x14ac:dyDescent="0.25">
      <c r="A39" s="91" t="s">
        <v>189</v>
      </c>
      <c r="B39" s="92"/>
      <c r="C39" s="92"/>
      <c r="D39" s="92"/>
      <c r="E39" s="93"/>
      <c r="F39" s="64"/>
      <c r="G39" s="2"/>
      <c r="H39" s="2"/>
      <c r="I39" s="3"/>
      <c r="J39" s="4"/>
      <c r="K39" s="4"/>
      <c r="L39" s="5">
        <f>SUM(L40:L42)</f>
        <v>2</v>
      </c>
      <c r="M39" s="6">
        <f>SUM(L37:L38)</f>
        <v>3734000</v>
      </c>
      <c r="N39" s="6">
        <f>SUM(N37:N38)</f>
        <v>0</v>
      </c>
      <c r="O39" s="6">
        <f t="shared" ref="O39:Q39" si="5">SUM(O37:O38)</f>
        <v>0</v>
      </c>
      <c r="P39" s="6">
        <f t="shared" si="5"/>
        <v>3734000</v>
      </c>
      <c r="Q39" s="6">
        <f t="shared" si="5"/>
        <v>0</v>
      </c>
      <c r="R39" s="6"/>
      <c r="S39" s="7"/>
      <c r="T39"/>
      <c r="U39"/>
      <c r="V39"/>
      <c r="W39"/>
      <c r="X39"/>
      <c r="Y39"/>
    </row>
    <row r="40" spans="1:25" ht="54.75" customHeight="1" x14ac:dyDescent="0.25">
      <c r="A40" s="79" t="s">
        <v>19</v>
      </c>
      <c r="B40" s="80"/>
      <c r="C40" s="80"/>
      <c r="D40" s="80"/>
      <c r="E40" s="81"/>
      <c r="F40" s="61"/>
      <c r="G40" s="8"/>
      <c r="H40" s="8"/>
      <c r="I40" s="8"/>
      <c r="J40" s="9"/>
      <c r="K40" s="8"/>
      <c r="L40" s="8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/>
      <c r="S40" s="11"/>
    </row>
    <row r="41" spans="1:25" ht="54.75" customHeight="1" x14ac:dyDescent="0.25">
      <c r="A41" s="82" t="s">
        <v>46</v>
      </c>
      <c r="B41" s="83"/>
      <c r="C41" s="83"/>
      <c r="D41" s="83"/>
      <c r="E41" s="84"/>
      <c r="F41" s="62"/>
      <c r="G41" s="12"/>
      <c r="H41" s="12"/>
      <c r="I41" s="12"/>
      <c r="J41" s="13"/>
      <c r="K41" s="12"/>
      <c r="L41" s="14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/>
      <c r="S41" s="16"/>
    </row>
    <row r="42" spans="1:25" ht="54.75" customHeight="1" thickBot="1" x14ac:dyDescent="0.3">
      <c r="A42" s="85" t="s">
        <v>72</v>
      </c>
      <c r="B42" s="86"/>
      <c r="C42" s="86"/>
      <c r="D42" s="86"/>
      <c r="E42" s="87"/>
      <c r="F42" s="63"/>
      <c r="G42" s="21"/>
      <c r="H42" s="21"/>
      <c r="I42" s="21"/>
      <c r="J42" s="22"/>
      <c r="K42" s="21"/>
      <c r="L42" s="21">
        <v>2</v>
      </c>
      <c r="M42" s="23">
        <f>SUM(M37:M38)</f>
        <v>3734000</v>
      </c>
      <c r="N42" s="23">
        <f t="shared" ref="N42:Q42" si="6">SUM(N37:N38)</f>
        <v>0</v>
      </c>
      <c r="O42" s="23">
        <f t="shared" si="6"/>
        <v>0</v>
      </c>
      <c r="P42" s="23">
        <f t="shared" si="6"/>
        <v>3734000</v>
      </c>
      <c r="Q42" s="23">
        <f t="shared" si="6"/>
        <v>0</v>
      </c>
      <c r="R42" s="23"/>
      <c r="S42" s="24"/>
    </row>
    <row r="43" spans="1:25" ht="60.75" customHeight="1" thickBot="1" x14ac:dyDescent="0.3">
      <c r="A43" s="88" t="s">
        <v>37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7"/>
    </row>
    <row r="44" spans="1:25" ht="105.75" customHeight="1" x14ac:dyDescent="0.25">
      <c r="A44" s="1">
        <v>1</v>
      </c>
      <c r="B44" s="18" t="s">
        <v>15</v>
      </c>
      <c r="C44" s="25" t="s">
        <v>24</v>
      </c>
      <c r="D44" s="25">
        <v>4826044859</v>
      </c>
      <c r="E44" s="26" t="s">
        <v>163</v>
      </c>
      <c r="F44" s="30">
        <v>24</v>
      </c>
      <c r="G44" s="27" t="s">
        <v>78</v>
      </c>
      <c r="H44" s="27" t="s">
        <v>78</v>
      </c>
      <c r="I44" s="27" t="s">
        <v>78</v>
      </c>
      <c r="J44" s="27" t="s">
        <v>91</v>
      </c>
      <c r="K44" s="27" t="s">
        <v>27</v>
      </c>
      <c r="L44" s="29">
        <v>495000</v>
      </c>
      <c r="M44" s="27">
        <v>495000</v>
      </c>
      <c r="N44" s="29">
        <v>0</v>
      </c>
      <c r="O44" s="27">
        <v>0</v>
      </c>
      <c r="P44" s="27">
        <v>495000</v>
      </c>
      <c r="Q44" s="29">
        <v>0</v>
      </c>
      <c r="R44" s="27" t="s">
        <v>37</v>
      </c>
      <c r="S44" s="28" t="s">
        <v>23</v>
      </c>
    </row>
    <row r="45" spans="1:25" ht="84" customHeight="1" x14ac:dyDescent="0.25">
      <c r="A45" s="1">
        <v>2</v>
      </c>
      <c r="B45" s="18" t="s">
        <v>15</v>
      </c>
      <c r="C45" s="25" t="s">
        <v>24</v>
      </c>
      <c r="D45" s="25">
        <v>4826044859</v>
      </c>
      <c r="E45" s="26" t="s">
        <v>92</v>
      </c>
      <c r="F45" s="30">
        <v>24</v>
      </c>
      <c r="G45" s="27" t="s">
        <v>78</v>
      </c>
      <c r="H45" s="27" t="s">
        <v>78</v>
      </c>
      <c r="I45" s="27" t="s">
        <v>78</v>
      </c>
      <c r="J45" s="27" t="s">
        <v>93</v>
      </c>
      <c r="K45" s="27" t="s">
        <v>48</v>
      </c>
      <c r="L45" s="29">
        <v>1054000</v>
      </c>
      <c r="M45" s="27">
        <v>1054000</v>
      </c>
      <c r="N45" s="29">
        <v>0</v>
      </c>
      <c r="O45" s="27">
        <v>0</v>
      </c>
      <c r="P45" s="27">
        <v>1054000</v>
      </c>
      <c r="Q45" s="29">
        <v>0</v>
      </c>
      <c r="R45" s="27" t="s">
        <v>37</v>
      </c>
      <c r="S45" s="28" t="s">
        <v>23</v>
      </c>
    </row>
    <row r="46" spans="1:25" ht="84" customHeight="1" x14ac:dyDescent="0.25">
      <c r="A46" s="1">
        <v>3</v>
      </c>
      <c r="B46" s="18" t="s">
        <v>15</v>
      </c>
      <c r="C46" s="25" t="s">
        <v>53</v>
      </c>
      <c r="D46" s="25">
        <v>4825094568</v>
      </c>
      <c r="E46" s="26" t="s">
        <v>47</v>
      </c>
      <c r="F46" s="30">
        <v>22</v>
      </c>
      <c r="G46" s="27" t="s">
        <v>78</v>
      </c>
      <c r="H46" s="27" t="s">
        <v>78</v>
      </c>
      <c r="I46" s="27" t="s">
        <v>78</v>
      </c>
      <c r="J46" s="27" t="s">
        <v>78</v>
      </c>
      <c r="K46" s="27" t="s">
        <v>94</v>
      </c>
      <c r="L46" s="29">
        <v>100000</v>
      </c>
      <c r="M46" s="27">
        <v>100000</v>
      </c>
      <c r="N46" s="29">
        <v>0</v>
      </c>
      <c r="O46" s="27">
        <v>0</v>
      </c>
      <c r="P46" s="27">
        <v>100000</v>
      </c>
      <c r="Q46" s="29">
        <v>0</v>
      </c>
      <c r="R46" s="27" t="s">
        <v>37</v>
      </c>
      <c r="S46" s="28" t="s">
        <v>23</v>
      </c>
    </row>
    <row r="47" spans="1:25" ht="84" customHeight="1" x14ac:dyDescent="0.25">
      <c r="A47" s="1">
        <v>4</v>
      </c>
      <c r="B47" s="18" t="s">
        <v>15</v>
      </c>
      <c r="C47" s="25" t="s">
        <v>53</v>
      </c>
      <c r="D47" s="25">
        <v>4825094568</v>
      </c>
      <c r="E47" s="26" t="s">
        <v>45</v>
      </c>
      <c r="F47" s="30" t="s">
        <v>95</v>
      </c>
      <c r="G47" s="27" t="s">
        <v>78</v>
      </c>
      <c r="H47" s="27" t="s">
        <v>78</v>
      </c>
      <c r="I47" s="27" t="s">
        <v>78</v>
      </c>
      <c r="J47" s="27" t="s">
        <v>78</v>
      </c>
      <c r="K47" s="27" t="s">
        <v>96</v>
      </c>
      <c r="L47" s="29">
        <v>100000</v>
      </c>
      <c r="M47" s="27">
        <v>100000</v>
      </c>
      <c r="N47" s="29">
        <v>0</v>
      </c>
      <c r="O47" s="27">
        <v>0</v>
      </c>
      <c r="P47" s="27">
        <v>100000</v>
      </c>
      <c r="Q47" s="29">
        <v>0</v>
      </c>
      <c r="R47" s="27" t="s">
        <v>37</v>
      </c>
      <c r="S47" s="28" t="s">
        <v>23</v>
      </c>
    </row>
    <row r="48" spans="1:25" ht="84" customHeight="1" x14ac:dyDescent="0.25">
      <c r="A48" s="1">
        <v>5</v>
      </c>
      <c r="B48" s="18" t="s">
        <v>15</v>
      </c>
      <c r="C48" s="25" t="s">
        <v>21</v>
      </c>
      <c r="D48" s="25">
        <v>4826001213</v>
      </c>
      <c r="E48" s="26" t="s">
        <v>160</v>
      </c>
      <c r="F48" s="30">
        <v>24</v>
      </c>
      <c r="G48" s="27" t="s">
        <v>78</v>
      </c>
      <c r="H48" s="27" t="s">
        <v>78</v>
      </c>
      <c r="I48" s="27" t="s">
        <v>78</v>
      </c>
      <c r="J48" s="27" t="s">
        <v>78</v>
      </c>
      <c r="K48" s="27" t="s">
        <v>80</v>
      </c>
      <c r="L48" s="29">
        <v>25400</v>
      </c>
      <c r="M48" s="27">
        <v>25400</v>
      </c>
      <c r="N48" s="29">
        <v>0</v>
      </c>
      <c r="O48" s="27">
        <v>0</v>
      </c>
      <c r="P48" s="27">
        <v>25400</v>
      </c>
      <c r="Q48" s="29">
        <v>0</v>
      </c>
      <c r="R48" s="27" t="s">
        <v>37</v>
      </c>
      <c r="S48" s="28" t="s">
        <v>23</v>
      </c>
    </row>
    <row r="49" spans="1:25" ht="84" customHeight="1" x14ac:dyDescent="0.25">
      <c r="A49" s="1">
        <v>6</v>
      </c>
      <c r="B49" s="18" t="s">
        <v>15</v>
      </c>
      <c r="C49" s="25" t="s">
        <v>21</v>
      </c>
      <c r="D49" s="25">
        <v>4826001213</v>
      </c>
      <c r="E49" s="26" t="s">
        <v>97</v>
      </c>
      <c r="F49" s="30">
        <v>22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55</v>
      </c>
      <c r="L49" s="29">
        <v>537000</v>
      </c>
      <c r="M49" s="27">
        <v>537000</v>
      </c>
      <c r="N49" s="29">
        <v>0</v>
      </c>
      <c r="O49" s="27">
        <v>0</v>
      </c>
      <c r="P49" s="27">
        <v>537000</v>
      </c>
      <c r="Q49" s="29">
        <v>0</v>
      </c>
      <c r="R49" s="27" t="s">
        <v>37</v>
      </c>
      <c r="S49" s="28" t="s">
        <v>23</v>
      </c>
    </row>
    <row r="50" spans="1:25" ht="84" customHeight="1" x14ac:dyDescent="0.25">
      <c r="A50" s="1">
        <v>7</v>
      </c>
      <c r="B50" s="18" t="s">
        <v>15</v>
      </c>
      <c r="C50" s="25" t="s">
        <v>21</v>
      </c>
      <c r="D50" s="25">
        <v>4826001213</v>
      </c>
      <c r="E50" s="26" t="s">
        <v>98</v>
      </c>
      <c r="F50" s="30">
        <v>23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99</v>
      </c>
      <c r="L50" s="29">
        <v>400000</v>
      </c>
      <c r="M50" s="27">
        <v>400000</v>
      </c>
      <c r="N50" s="29">
        <v>0</v>
      </c>
      <c r="O50" s="27">
        <v>0</v>
      </c>
      <c r="P50" s="27">
        <v>400000</v>
      </c>
      <c r="Q50" s="29">
        <v>0</v>
      </c>
      <c r="R50" s="27" t="s">
        <v>37</v>
      </c>
      <c r="S50" s="28" t="s">
        <v>23</v>
      </c>
    </row>
    <row r="51" spans="1:25" ht="84" customHeight="1" x14ac:dyDescent="0.25">
      <c r="A51" s="1">
        <v>8</v>
      </c>
      <c r="B51" s="18" t="s">
        <v>15</v>
      </c>
      <c r="C51" s="25" t="s">
        <v>192</v>
      </c>
      <c r="D51" s="25">
        <v>4826112749</v>
      </c>
      <c r="E51" s="26" t="s">
        <v>193</v>
      </c>
      <c r="F51" s="30">
        <v>24</v>
      </c>
      <c r="G51" s="27" t="s">
        <v>78</v>
      </c>
      <c r="H51" s="27" t="s">
        <v>78</v>
      </c>
      <c r="I51" s="27" t="s">
        <v>78</v>
      </c>
      <c r="J51" s="27" t="s">
        <v>191</v>
      </c>
      <c r="K51" s="27" t="s">
        <v>58</v>
      </c>
      <c r="L51" s="29">
        <v>5317397.5199999996</v>
      </c>
      <c r="M51" s="27">
        <v>5317397.5199999996</v>
      </c>
      <c r="N51" s="29">
        <v>0</v>
      </c>
      <c r="O51" s="27">
        <v>0</v>
      </c>
      <c r="P51" s="27">
        <v>5317397.5199999996</v>
      </c>
      <c r="Q51" s="29">
        <v>0</v>
      </c>
      <c r="R51" s="27" t="s">
        <v>37</v>
      </c>
      <c r="S51" s="28" t="s">
        <v>23</v>
      </c>
    </row>
    <row r="52" spans="1:25" ht="88.5" customHeight="1" x14ac:dyDescent="0.25">
      <c r="A52" s="1">
        <v>9</v>
      </c>
      <c r="B52" s="18" t="s">
        <v>142</v>
      </c>
      <c r="C52" s="25" t="s">
        <v>143</v>
      </c>
      <c r="D52" s="25">
        <v>4804006578</v>
      </c>
      <c r="E52" s="26" t="s">
        <v>59</v>
      </c>
      <c r="F52" s="30">
        <v>22</v>
      </c>
      <c r="G52" s="27" t="s">
        <v>22</v>
      </c>
      <c r="H52" s="27" t="s">
        <v>22</v>
      </c>
      <c r="I52" s="27" t="s">
        <v>22</v>
      </c>
      <c r="J52" s="27" t="s">
        <v>144</v>
      </c>
      <c r="K52" s="27" t="s">
        <v>31</v>
      </c>
      <c r="L52" s="29">
        <v>136899</v>
      </c>
      <c r="M52" s="27">
        <v>136899</v>
      </c>
      <c r="N52" s="29">
        <v>0</v>
      </c>
      <c r="O52" s="27">
        <v>0</v>
      </c>
      <c r="P52" s="27">
        <v>136899</v>
      </c>
      <c r="Q52" s="29">
        <v>0</v>
      </c>
      <c r="R52" s="27" t="s">
        <v>37</v>
      </c>
      <c r="S52" s="68" t="s">
        <v>23</v>
      </c>
    </row>
    <row r="53" spans="1:25" s="17" customFormat="1" ht="54.75" customHeight="1" x14ac:dyDescent="0.25">
      <c r="A53" s="91" t="s">
        <v>194</v>
      </c>
      <c r="B53" s="92"/>
      <c r="C53" s="92"/>
      <c r="D53" s="92"/>
      <c r="E53" s="93"/>
      <c r="F53" s="64"/>
      <c r="G53" s="2"/>
      <c r="H53" s="2"/>
      <c r="I53" s="3"/>
      <c r="J53" s="4"/>
      <c r="K53" s="4"/>
      <c r="L53" s="5">
        <f>SUM(L54:L56)</f>
        <v>9</v>
      </c>
      <c r="M53" s="6">
        <f>SUM(L44:L52)</f>
        <v>8165696.5199999996</v>
      </c>
      <c r="N53" s="6">
        <f>SUM(N44:N52)</f>
        <v>0</v>
      </c>
      <c r="O53" s="6">
        <f>SUM(O44:O52)</f>
        <v>0</v>
      </c>
      <c r="P53" s="6">
        <f>SUM(P44:P52)</f>
        <v>8165696.5199999996</v>
      </c>
      <c r="Q53" s="6">
        <f>SUM(Q44:Q52)</f>
        <v>0</v>
      </c>
      <c r="R53" s="6"/>
      <c r="S53" s="7"/>
      <c r="T53"/>
      <c r="U53"/>
      <c r="V53"/>
      <c r="W53"/>
      <c r="X53"/>
      <c r="Y53"/>
    </row>
    <row r="54" spans="1:25" ht="54.75" customHeight="1" x14ac:dyDescent="0.25">
      <c r="A54" s="79" t="s">
        <v>19</v>
      </c>
      <c r="B54" s="80"/>
      <c r="C54" s="80"/>
      <c r="D54" s="80"/>
      <c r="E54" s="81"/>
      <c r="F54" s="61"/>
      <c r="G54" s="8"/>
      <c r="H54" s="8"/>
      <c r="I54" s="8"/>
      <c r="J54" s="9"/>
      <c r="K54" s="8"/>
      <c r="L54" s="8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/>
      <c r="S54" s="11"/>
    </row>
    <row r="55" spans="1:25" ht="54.75" customHeight="1" x14ac:dyDescent="0.25">
      <c r="A55" s="82" t="s">
        <v>46</v>
      </c>
      <c r="B55" s="83"/>
      <c r="C55" s="83"/>
      <c r="D55" s="83"/>
      <c r="E55" s="84"/>
      <c r="F55" s="62"/>
      <c r="G55" s="12"/>
      <c r="H55" s="12"/>
      <c r="I55" s="12"/>
      <c r="J55" s="13"/>
      <c r="K55" s="12"/>
      <c r="L55" s="14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/>
      <c r="S55" s="16"/>
    </row>
    <row r="56" spans="1:25" ht="54.75" customHeight="1" thickBot="1" x14ac:dyDescent="0.3">
      <c r="A56" s="85" t="s">
        <v>176</v>
      </c>
      <c r="B56" s="86"/>
      <c r="C56" s="86"/>
      <c r="D56" s="86"/>
      <c r="E56" s="87"/>
      <c r="F56" s="63"/>
      <c r="G56" s="21"/>
      <c r="H56" s="21"/>
      <c r="I56" s="21"/>
      <c r="J56" s="22"/>
      <c r="K56" s="21"/>
      <c r="L56" s="21">
        <v>9</v>
      </c>
      <c r="M56" s="23">
        <f>SUM(M44:M52)</f>
        <v>8165696.5199999996</v>
      </c>
      <c r="N56" s="23">
        <f>SUM(N44:N52)</f>
        <v>0</v>
      </c>
      <c r="O56" s="23">
        <f>SUM(O44:O52)</f>
        <v>0</v>
      </c>
      <c r="P56" s="23">
        <f>SUM(P44:P52)</f>
        <v>8165696.5199999996</v>
      </c>
      <c r="Q56" s="23">
        <f>SUM(Q44:Q52)</f>
        <v>0</v>
      </c>
      <c r="R56" s="23"/>
      <c r="S56" s="24"/>
    </row>
    <row r="57" spans="1:25" ht="60.75" customHeight="1" thickBot="1" x14ac:dyDescent="0.3">
      <c r="A57" s="88" t="s">
        <v>38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7"/>
    </row>
    <row r="58" spans="1:25" ht="87.75" customHeight="1" x14ac:dyDescent="0.25">
      <c r="A58" s="1">
        <v>1</v>
      </c>
      <c r="B58" s="18" t="s">
        <v>15</v>
      </c>
      <c r="C58" s="25" t="s">
        <v>21</v>
      </c>
      <c r="D58" s="25">
        <v>4826001213</v>
      </c>
      <c r="E58" s="26" t="s">
        <v>75</v>
      </c>
      <c r="F58" s="30">
        <v>24</v>
      </c>
      <c r="G58" s="27" t="s">
        <v>78</v>
      </c>
      <c r="H58" s="27" t="s">
        <v>78</v>
      </c>
      <c r="I58" s="27" t="s">
        <v>78</v>
      </c>
      <c r="J58" s="27" t="s">
        <v>78</v>
      </c>
      <c r="K58" s="27" t="s">
        <v>29</v>
      </c>
      <c r="L58" s="29">
        <v>480000</v>
      </c>
      <c r="M58" s="27">
        <v>480000</v>
      </c>
      <c r="N58" s="29">
        <v>0</v>
      </c>
      <c r="O58" s="27">
        <v>0</v>
      </c>
      <c r="P58" s="27">
        <v>480000</v>
      </c>
      <c r="Q58" s="29">
        <v>0</v>
      </c>
      <c r="R58" s="27" t="s">
        <v>38</v>
      </c>
      <c r="S58" s="28" t="s">
        <v>23</v>
      </c>
    </row>
    <row r="59" spans="1:25" ht="87.75" customHeight="1" x14ac:dyDescent="0.25">
      <c r="A59" s="1">
        <v>2</v>
      </c>
      <c r="B59" s="18" t="s">
        <v>142</v>
      </c>
      <c r="C59" s="25" t="s">
        <v>143</v>
      </c>
      <c r="D59" s="25">
        <v>4804006578</v>
      </c>
      <c r="E59" s="26" t="s">
        <v>165</v>
      </c>
      <c r="F59" s="27">
        <v>22</v>
      </c>
      <c r="G59" s="27" t="s">
        <v>22</v>
      </c>
      <c r="H59" s="27" t="s">
        <v>22</v>
      </c>
      <c r="I59" s="27" t="s">
        <v>22</v>
      </c>
      <c r="J59" s="27" t="s">
        <v>22</v>
      </c>
      <c r="K59" s="27" t="s">
        <v>31</v>
      </c>
      <c r="L59" s="29">
        <v>100000</v>
      </c>
      <c r="M59" s="27">
        <v>100000</v>
      </c>
      <c r="N59" s="29">
        <v>0</v>
      </c>
      <c r="O59" s="27">
        <v>0</v>
      </c>
      <c r="P59" s="27">
        <v>100000</v>
      </c>
      <c r="Q59" s="29">
        <v>0</v>
      </c>
      <c r="R59" s="27" t="s">
        <v>38</v>
      </c>
      <c r="S59" s="28" t="s">
        <v>23</v>
      </c>
    </row>
    <row r="60" spans="1:25" s="17" customFormat="1" ht="54.75" customHeight="1" x14ac:dyDescent="0.25">
      <c r="A60" s="91" t="s">
        <v>132</v>
      </c>
      <c r="B60" s="92"/>
      <c r="C60" s="92"/>
      <c r="D60" s="92"/>
      <c r="E60" s="93"/>
      <c r="F60" s="64"/>
      <c r="G60" s="2"/>
      <c r="H60" s="2"/>
      <c r="I60" s="3"/>
      <c r="J60" s="4"/>
      <c r="K60" s="4"/>
      <c r="L60" s="5">
        <f>SUM(L61:L63)</f>
        <v>2</v>
      </c>
      <c r="M60" s="6">
        <f>SUM(L58:L59)</f>
        <v>580000</v>
      </c>
      <c r="N60" s="6">
        <f>SUM(N58:N59)</f>
        <v>0</v>
      </c>
      <c r="O60" s="6">
        <f t="shared" ref="O60:Q60" si="7">SUM(O58:O59)</f>
        <v>0</v>
      </c>
      <c r="P60" s="6">
        <f t="shared" si="7"/>
        <v>580000</v>
      </c>
      <c r="Q60" s="6">
        <f t="shared" si="7"/>
        <v>0</v>
      </c>
      <c r="R60" s="6"/>
      <c r="S60" s="7"/>
      <c r="T60"/>
      <c r="U60"/>
      <c r="V60"/>
      <c r="W60"/>
      <c r="X60"/>
      <c r="Y60"/>
    </row>
    <row r="61" spans="1:25" ht="54.75" customHeight="1" x14ac:dyDescent="0.25">
      <c r="A61" s="79" t="s">
        <v>19</v>
      </c>
      <c r="B61" s="80"/>
      <c r="C61" s="80"/>
      <c r="D61" s="80"/>
      <c r="E61" s="81"/>
      <c r="F61" s="61"/>
      <c r="G61" s="8"/>
      <c r="H61" s="8"/>
      <c r="I61" s="8"/>
      <c r="J61" s="9"/>
      <c r="K61" s="8"/>
      <c r="L61" s="8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/>
      <c r="S61" s="11"/>
    </row>
    <row r="62" spans="1:25" ht="54.75" customHeight="1" x14ac:dyDescent="0.25">
      <c r="A62" s="82" t="s">
        <v>46</v>
      </c>
      <c r="B62" s="83"/>
      <c r="C62" s="83"/>
      <c r="D62" s="83"/>
      <c r="E62" s="84"/>
      <c r="F62" s="62"/>
      <c r="G62" s="12"/>
      <c r="H62" s="12"/>
      <c r="I62" s="12"/>
      <c r="J62" s="13"/>
      <c r="K62" s="12"/>
      <c r="L62" s="14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/>
      <c r="S62" s="16"/>
    </row>
    <row r="63" spans="1:25" ht="54.75" customHeight="1" thickBot="1" x14ac:dyDescent="0.3">
      <c r="A63" s="85" t="s">
        <v>72</v>
      </c>
      <c r="B63" s="86"/>
      <c r="C63" s="86"/>
      <c r="D63" s="86"/>
      <c r="E63" s="87"/>
      <c r="F63" s="63"/>
      <c r="G63" s="21"/>
      <c r="H63" s="21"/>
      <c r="I63" s="21"/>
      <c r="J63" s="22"/>
      <c r="K63" s="21"/>
      <c r="L63" s="21">
        <v>2</v>
      </c>
      <c r="M63" s="23">
        <f>SUM(M58:M59)</f>
        <v>580000</v>
      </c>
      <c r="N63" s="23">
        <f t="shared" ref="N63:Q63" si="8">SUM(N58:N59)</f>
        <v>0</v>
      </c>
      <c r="O63" s="23">
        <f t="shared" si="8"/>
        <v>0</v>
      </c>
      <c r="P63" s="23">
        <f t="shared" si="8"/>
        <v>580000</v>
      </c>
      <c r="Q63" s="23">
        <f t="shared" si="8"/>
        <v>0</v>
      </c>
      <c r="R63" s="23"/>
      <c r="S63" s="24"/>
    </row>
    <row r="64" spans="1:25" ht="60.75" customHeight="1" thickBot="1" x14ac:dyDescent="0.3">
      <c r="A64" s="88" t="s">
        <v>39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7"/>
    </row>
    <row r="65" spans="1:25" ht="93" customHeight="1" x14ac:dyDescent="0.25">
      <c r="A65" s="1">
        <v>1</v>
      </c>
      <c r="B65" s="18" t="s">
        <v>15</v>
      </c>
      <c r="C65" s="25" t="s">
        <v>21</v>
      </c>
      <c r="D65" s="25">
        <v>4826001213</v>
      </c>
      <c r="E65" s="26" t="s">
        <v>166</v>
      </c>
      <c r="F65" s="31">
        <v>24</v>
      </c>
      <c r="G65" s="30" t="s">
        <v>78</v>
      </c>
      <c r="H65" s="27" t="s">
        <v>78</v>
      </c>
      <c r="I65" s="27" t="s">
        <v>78</v>
      </c>
      <c r="J65" s="27" t="s">
        <v>78</v>
      </c>
      <c r="K65" s="27" t="s">
        <v>80</v>
      </c>
      <c r="L65" s="29">
        <v>200000</v>
      </c>
      <c r="M65" s="27">
        <v>200000</v>
      </c>
      <c r="N65" s="29">
        <v>0</v>
      </c>
      <c r="O65" s="27">
        <v>0</v>
      </c>
      <c r="P65" s="27">
        <v>200000</v>
      </c>
      <c r="Q65" s="29">
        <v>0</v>
      </c>
      <c r="R65" s="27" t="s">
        <v>39</v>
      </c>
      <c r="S65" s="28" t="s">
        <v>23</v>
      </c>
    </row>
    <row r="66" spans="1:25" s="17" customFormat="1" ht="54.75" customHeight="1" x14ac:dyDescent="0.25">
      <c r="A66" s="91" t="s">
        <v>67</v>
      </c>
      <c r="B66" s="92"/>
      <c r="C66" s="92"/>
      <c r="D66" s="92"/>
      <c r="E66" s="93"/>
      <c r="F66" s="64"/>
      <c r="G66" s="2"/>
      <c r="H66" s="2"/>
      <c r="I66" s="3"/>
      <c r="J66" s="4"/>
      <c r="K66" s="4"/>
      <c r="L66" s="5">
        <f>SUM(L67:L69)</f>
        <v>1</v>
      </c>
      <c r="M66" s="6">
        <f>SUM(L65)</f>
        <v>200000</v>
      </c>
      <c r="N66" s="6">
        <f>SUM(N65)</f>
        <v>0</v>
      </c>
      <c r="O66" s="6">
        <f t="shared" ref="O66:Q66" si="9">SUM(O65)</f>
        <v>0</v>
      </c>
      <c r="P66" s="6">
        <f t="shared" si="9"/>
        <v>200000</v>
      </c>
      <c r="Q66" s="6">
        <f t="shared" si="9"/>
        <v>0</v>
      </c>
      <c r="R66" s="6"/>
      <c r="S66" s="7"/>
      <c r="T66"/>
      <c r="U66"/>
      <c r="V66"/>
      <c r="W66"/>
      <c r="X66"/>
      <c r="Y66"/>
    </row>
    <row r="67" spans="1:25" ht="54.75" customHeight="1" x14ac:dyDescent="0.25">
      <c r="A67" s="79" t="s">
        <v>19</v>
      </c>
      <c r="B67" s="80"/>
      <c r="C67" s="80"/>
      <c r="D67" s="80"/>
      <c r="E67" s="81"/>
      <c r="F67" s="61"/>
      <c r="G67" s="8"/>
      <c r="H67" s="8"/>
      <c r="I67" s="8"/>
      <c r="J67" s="9"/>
      <c r="K67" s="8"/>
      <c r="L67" s="8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/>
      <c r="S67" s="11"/>
    </row>
    <row r="68" spans="1:25" ht="54.75" customHeight="1" x14ac:dyDescent="0.25">
      <c r="A68" s="82" t="s">
        <v>46</v>
      </c>
      <c r="B68" s="83"/>
      <c r="C68" s="83"/>
      <c r="D68" s="83"/>
      <c r="E68" s="84"/>
      <c r="F68" s="62"/>
      <c r="G68" s="12"/>
      <c r="H68" s="12"/>
      <c r="I68" s="12"/>
      <c r="J68" s="13"/>
      <c r="K68" s="12"/>
      <c r="L68" s="14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/>
      <c r="S68" s="16"/>
    </row>
    <row r="69" spans="1:25" ht="54.75" customHeight="1" thickBot="1" x14ac:dyDescent="0.3">
      <c r="A69" s="85" t="s">
        <v>68</v>
      </c>
      <c r="B69" s="86"/>
      <c r="C69" s="86"/>
      <c r="D69" s="86"/>
      <c r="E69" s="87"/>
      <c r="F69" s="63"/>
      <c r="G69" s="21"/>
      <c r="H69" s="21"/>
      <c r="I69" s="21"/>
      <c r="J69" s="22"/>
      <c r="K69" s="21"/>
      <c r="L69" s="21">
        <v>1</v>
      </c>
      <c r="M69" s="23">
        <f>SUM(M65)</f>
        <v>200000</v>
      </c>
      <c r="N69" s="23">
        <f t="shared" ref="N69:Q69" si="10">SUM(N65)</f>
        <v>0</v>
      </c>
      <c r="O69" s="23">
        <f t="shared" si="10"/>
        <v>0</v>
      </c>
      <c r="P69" s="23">
        <f t="shared" si="10"/>
        <v>200000</v>
      </c>
      <c r="Q69" s="23">
        <f t="shared" si="10"/>
        <v>0</v>
      </c>
      <c r="R69" s="23"/>
      <c r="S69" s="24"/>
    </row>
    <row r="70" spans="1:25" ht="60.75" customHeight="1" thickBot="1" x14ac:dyDescent="0.3">
      <c r="A70" s="88" t="s">
        <v>40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0"/>
    </row>
    <row r="71" spans="1:25" ht="96.75" customHeight="1" x14ac:dyDescent="0.25">
      <c r="A71" s="1">
        <v>1</v>
      </c>
      <c r="B71" s="18" t="s">
        <v>22</v>
      </c>
      <c r="C71" s="25" t="s">
        <v>22</v>
      </c>
      <c r="D71" s="25" t="s">
        <v>22</v>
      </c>
      <c r="E71" s="26" t="s">
        <v>22</v>
      </c>
      <c r="F71" s="32" t="s">
        <v>22</v>
      </c>
      <c r="G71" s="31" t="s">
        <v>22</v>
      </c>
      <c r="H71" s="30" t="s">
        <v>22</v>
      </c>
      <c r="I71" s="27" t="s">
        <v>22</v>
      </c>
      <c r="J71" s="27" t="s">
        <v>22</v>
      </c>
      <c r="K71" s="27" t="s">
        <v>22</v>
      </c>
      <c r="L71" s="27" t="s">
        <v>22</v>
      </c>
      <c r="M71" s="27" t="s">
        <v>22</v>
      </c>
      <c r="N71" s="29" t="s">
        <v>22</v>
      </c>
      <c r="O71" s="27" t="s">
        <v>22</v>
      </c>
      <c r="P71" s="27" t="s">
        <v>22</v>
      </c>
      <c r="Q71" s="29" t="s">
        <v>22</v>
      </c>
      <c r="R71" s="27" t="s">
        <v>22</v>
      </c>
      <c r="S71" s="28" t="s">
        <v>22</v>
      </c>
    </row>
    <row r="72" spans="1:25" s="17" customFormat="1" ht="54.75" customHeight="1" x14ac:dyDescent="0.25">
      <c r="A72" s="91" t="s">
        <v>135</v>
      </c>
      <c r="B72" s="92"/>
      <c r="C72" s="92"/>
      <c r="D72" s="92"/>
      <c r="E72" s="93"/>
      <c r="F72" s="64"/>
      <c r="G72" s="2"/>
      <c r="H72" s="2"/>
      <c r="I72" s="3"/>
      <c r="J72" s="4"/>
      <c r="K72" s="4"/>
      <c r="L72" s="5">
        <f>SUM(L73:L75)</f>
        <v>0</v>
      </c>
      <c r="M72" s="6">
        <f>SUM(L71:L71)</f>
        <v>0</v>
      </c>
      <c r="N72" s="6">
        <f>SUM(N71:N71)</f>
        <v>0</v>
      </c>
      <c r="O72" s="6">
        <f>SUM(O71:O71)</f>
        <v>0</v>
      </c>
      <c r="P72" s="6">
        <f>SUM(P71:P71)</f>
        <v>0</v>
      </c>
      <c r="Q72" s="6">
        <f>SUM(Q71:Q71)</f>
        <v>0</v>
      </c>
      <c r="R72" s="6"/>
      <c r="S72" s="7"/>
      <c r="T72"/>
      <c r="U72"/>
      <c r="V72"/>
      <c r="W72"/>
      <c r="X72"/>
      <c r="Y72"/>
    </row>
    <row r="73" spans="1:25" ht="54.75" customHeight="1" x14ac:dyDescent="0.25">
      <c r="A73" s="79" t="s">
        <v>19</v>
      </c>
      <c r="B73" s="80"/>
      <c r="C73" s="80"/>
      <c r="D73" s="80"/>
      <c r="E73" s="81"/>
      <c r="F73" s="61"/>
      <c r="G73" s="8"/>
      <c r="H73" s="8"/>
      <c r="I73" s="8"/>
      <c r="J73" s="9"/>
      <c r="K73" s="8"/>
      <c r="L73" s="8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/>
      <c r="S73" s="11"/>
    </row>
    <row r="74" spans="1:25" ht="54.75" customHeight="1" x14ac:dyDescent="0.25">
      <c r="A74" s="82" t="s">
        <v>46</v>
      </c>
      <c r="B74" s="83"/>
      <c r="C74" s="83"/>
      <c r="D74" s="83"/>
      <c r="E74" s="84"/>
      <c r="F74" s="62"/>
      <c r="G74" s="12"/>
      <c r="H74" s="12"/>
      <c r="I74" s="12"/>
      <c r="J74" s="13"/>
      <c r="K74" s="12"/>
      <c r="L74" s="14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/>
      <c r="S74" s="16"/>
    </row>
    <row r="75" spans="1:25" ht="54.75" customHeight="1" thickBot="1" x14ac:dyDescent="0.3">
      <c r="A75" s="85" t="s">
        <v>134</v>
      </c>
      <c r="B75" s="86"/>
      <c r="C75" s="86"/>
      <c r="D75" s="86"/>
      <c r="E75" s="87"/>
      <c r="F75" s="63"/>
      <c r="G75" s="21"/>
      <c r="H75" s="21"/>
      <c r="I75" s="21"/>
      <c r="J75" s="22"/>
      <c r="K75" s="21"/>
      <c r="L75" s="21">
        <v>0</v>
      </c>
      <c r="M75" s="23">
        <f>SUM(M71)</f>
        <v>0</v>
      </c>
      <c r="N75" s="23">
        <f>SUM(N71)</f>
        <v>0</v>
      </c>
      <c r="O75" s="23">
        <f>SUM(O71)</f>
        <v>0</v>
      </c>
      <c r="P75" s="23">
        <f>SUM(P71)</f>
        <v>0</v>
      </c>
      <c r="Q75" s="23">
        <f>SUM(Q71)</f>
        <v>0</v>
      </c>
      <c r="R75" s="23"/>
      <c r="S75" s="24"/>
    </row>
    <row r="76" spans="1:25" ht="60.75" customHeight="1" thickBot="1" x14ac:dyDescent="0.3">
      <c r="A76" s="88" t="s">
        <v>41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90"/>
    </row>
    <row r="77" spans="1:25" ht="99.75" customHeight="1" x14ac:dyDescent="0.25">
      <c r="A77" s="1">
        <v>1</v>
      </c>
      <c r="B77" s="18" t="s">
        <v>129</v>
      </c>
      <c r="C77" s="25" t="s">
        <v>130</v>
      </c>
      <c r="D77" s="25">
        <v>4817001418</v>
      </c>
      <c r="E77" s="26" t="s">
        <v>66</v>
      </c>
      <c r="F77" s="26">
        <v>30</v>
      </c>
      <c r="G77" s="30" t="s">
        <v>22</v>
      </c>
      <c r="H77" s="30" t="s">
        <v>22</v>
      </c>
      <c r="I77" s="27" t="s">
        <v>22</v>
      </c>
      <c r="J77" s="27" t="s">
        <v>22</v>
      </c>
      <c r="K77" s="27" t="s">
        <v>28</v>
      </c>
      <c r="L77" s="27">
        <v>240000</v>
      </c>
      <c r="M77" s="27">
        <f>SUM(N77:Q77)</f>
        <v>240000</v>
      </c>
      <c r="N77" s="27">
        <v>0</v>
      </c>
      <c r="O77" s="27">
        <v>0</v>
      </c>
      <c r="P77" s="27">
        <v>240000</v>
      </c>
      <c r="Q77" s="29">
        <v>0</v>
      </c>
      <c r="R77" s="27" t="s">
        <v>41</v>
      </c>
      <c r="S77" s="28" t="s">
        <v>23</v>
      </c>
    </row>
    <row r="78" spans="1:25" s="17" customFormat="1" ht="54.75" customHeight="1" x14ac:dyDescent="0.25">
      <c r="A78" s="91" t="s">
        <v>69</v>
      </c>
      <c r="B78" s="92"/>
      <c r="C78" s="92"/>
      <c r="D78" s="92"/>
      <c r="E78" s="93"/>
      <c r="F78" s="64"/>
      <c r="G78" s="2"/>
      <c r="H78" s="2"/>
      <c r="I78" s="3"/>
      <c r="J78" s="4"/>
      <c r="K78" s="4"/>
      <c r="L78" s="5">
        <f>SUM(L79:L81)</f>
        <v>1</v>
      </c>
      <c r="M78" s="6">
        <f>SUM(L77)</f>
        <v>240000</v>
      </c>
      <c r="N78" s="6">
        <f>SUM(N77)</f>
        <v>0</v>
      </c>
      <c r="O78" s="6">
        <f t="shared" ref="O78:Q78" si="11">SUM(O77)</f>
        <v>0</v>
      </c>
      <c r="P78" s="6">
        <f t="shared" si="11"/>
        <v>240000</v>
      </c>
      <c r="Q78" s="6">
        <f t="shared" si="11"/>
        <v>0</v>
      </c>
      <c r="R78" s="6"/>
      <c r="S78" s="7"/>
      <c r="T78"/>
      <c r="U78"/>
      <c r="V78"/>
      <c r="W78"/>
      <c r="X78"/>
      <c r="Y78"/>
    </row>
    <row r="79" spans="1:25" ht="54.75" customHeight="1" x14ac:dyDescent="0.25">
      <c r="A79" s="79" t="s">
        <v>19</v>
      </c>
      <c r="B79" s="80"/>
      <c r="C79" s="80"/>
      <c r="D79" s="80"/>
      <c r="E79" s="81"/>
      <c r="F79" s="61"/>
      <c r="G79" s="8"/>
      <c r="H79" s="8"/>
      <c r="I79" s="8"/>
      <c r="J79" s="9"/>
      <c r="K79" s="8"/>
      <c r="L79" s="8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/>
      <c r="S79" s="11"/>
    </row>
    <row r="80" spans="1:25" ht="54.75" customHeight="1" x14ac:dyDescent="0.25">
      <c r="A80" s="82" t="s">
        <v>46</v>
      </c>
      <c r="B80" s="83"/>
      <c r="C80" s="83"/>
      <c r="D80" s="83"/>
      <c r="E80" s="84"/>
      <c r="F80" s="62"/>
      <c r="G80" s="12"/>
      <c r="H80" s="12"/>
      <c r="I80" s="12"/>
      <c r="J80" s="13"/>
      <c r="K80" s="12"/>
      <c r="L80" s="14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/>
      <c r="S80" s="16"/>
    </row>
    <row r="81" spans="1:25" ht="54.75" customHeight="1" thickBot="1" x14ac:dyDescent="0.3">
      <c r="A81" s="85" t="s">
        <v>68</v>
      </c>
      <c r="B81" s="86"/>
      <c r="C81" s="86"/>
      <c r="D81" s="86"/>
      <c r="E81" s="87"/>
      <c r="F81" s="63"/>
      <c r="G81" s="21"/>
      <c r="H81" s="21"/>
      <c r="I81" s="21"/>
      <c r="J81" s="22"/>
      <c r="K81" s="21"/>
      <c r="L81" s="21">
        <v>1</v>
      </c>
      <c r="M81" s="23">
        <f>SUM(M77)</f>
        <v>240000</v>
      </c>
      <c r="N81" s="23">
        <f t="shared" ref="N81:Q81" si="12">SUM(N77)</f>
        <v>0</v>
      </c>
      <c r="O81" s="23">
        <f t="shared" si="12"/>
        <v>0</v>
      </c>
      <c r="P81" s="23">
        <f t="shared" si="12"/>
        <v>240000</v>
      </c>
      <c r="Q81" s="23">
        <f t="shared" si="12"/>
        <v>0</v>
      </c>
      <c r="R81" s="23"/>
      <c r="S81" s="24"/>
    </row>
    <row r="82" spans="1:25" ht="60.75" customHeight="1" thickBot="1" x14ac:dyDescent="0.3">
      <c r="A82" s="88" t="s">
        <v>42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90"/>
    </row>
    <row r="83" spans="1:25" ht="97.5" customHeight="1" x14ac:dyDescent="0.25">
      <c r="A83" s="1">
        <v>1</v>
      </c>
      <c r="B83" s="18" t="s">
        <v>129</v>
      </c>
      <c r="C83" s="25" t="s">
        <v>130</v>
      </c>
      <c r="D83" s="25">
        <v>4817001418</v>
      </c>
      <c r="E83" s="26" t="s">
        <v>167</v>
      </c>
      <c r="F83" s="26">
        <v>36</v>
      </c>
      <c r="G83" s="30" t="s">
        <v>22</v>
      </c>
      <c r="H83" s="30" t="s">
        <v>22</v>
      </c>
      <c r="I83" s="27" t="s">
        <v>22</v>
      </c>
      <c r="J83" s="27" t="s">
        <v>22</v>
      </c>
      <c r="K83" s="27" t="s">
        <v>70</v>
      </c>
      <c r="L83" s="27">
        <v>936000</v>
      </c>
      <c r="M83" s="27">
        <f>SUM(N83:Q83)</f>
        <v>936000</v>
      </c>
      <c r="N83" s="27">
        <v>0</v>
      </c>
      <c r="O83" s="27">
        <v>0</v>
      </c>
      <c r="P83" s="27">
        <v>936000</v>
      </c>
      <c r="Q83" s="29">
        <v>0</v>
      </c>
      <c r="R83" s="27" t="s">
        <v>42</v>
      </c>
      <c r="S83" s="28" t="s">
        <v>23</v>
      </c>
    </row>
    <row r="84" spans="1:25" ht="97.5" customHeight="1" x14ac:dyDescent="0.25">
      <c r="A84" s="1">
        <v>2</v>
      </c>
      <c r="B84" s="18" t="s">
        <v>142</v>
      </c>
      <c r="C84" s="25" t="s">
        <v>148</v>
      </c>
      <c r="D84" s="25">
        <v>4804012028</v>
      </c>
      <c r="E84" s="26" t="s">
        <v>61</v>
      </c>
      <c r="F84" s="30">
        <v>26</v>
      </c>
      <c r="G84" s="30" t="s">
        <v>22</v>
      </c>
      <c r="H84" s="27" t="s">
        <v>22</v>
      </c>
      <c r="I84" s="27" t="s">
        <v>22</v>
      </c>
      <c r="J84" s="27" t="s">
        <v>149</v>
      </c>
      <c r="K84" s="27" t="s">
        <v>25</v>
      </c>
      <c r="L84" s="27">
        <v>1380000</v>
      </c>
      <c r="M84" s="27">
        <v>1380000</v>
      </c>
      <c r="N84" s="27">
        <v>0</v>
      </c>
      <c r="O84" s="27">
        <v>0</v>
      </c>
      <c r="P84" s="27">
        <v>1380000</v>
      </c>
      <c r="Q84" s="29">
        <v>0</v>
      </c>
      <c r="R84" s="27" t="s">
        <v>42</v>
      </c>
      <c r="S84" s="28" t="s">
        <v>23</v>
      </c>
    </row>
    <row r="85" spans="1:25" ht="97.5" customHeight="1" x14ac:dyDescent="0.25">
      <c r="A85" s="1">
        <v>3</v>
      </c>
      <c r="B85" s="18" t="s">
        <v>142</v>
      </c>
      <c r="C85" s="25" t="s">
        <v>150</v>
      </c>
      <c r="D85" s="25">
        <v>4804002990</v>
      </c>
      <c r="E85" s="26" t="s">
        <v>60</v>
      </c>
      <c r="F85" s="30">
        <v>26</v>
      </c>
      <c r="G85" s="30" t="s">
        <v>22</v>
      </c>
      <c r="H85" s="27" t="s">
        <v>22</v>
      </c>
      <c r="I85" s="27" t="s">
        <v>22</v>
      </c>
      <c r="J85" s="27" t="s">
        <v>151</v>
      </c>
      <c r="K85" s="27" t="s">
        <v>25</v>
      </c>
      <c r="L85" s="27">
        <v>200000</v>
      </c>
      <c r="M85" s="27">
        <v>200000</v>
      </c>
      <c r="N85" s="27">
        <v>0</v>
      </c>
      <c r="O85" s="27">
        <v>0</v>
      </c>
      <c r="P85" s="27">
        <v>200000</v>
      </c>
      <c r="Q85" s="29">
        <v>0</v>
      </c>
      <c r="R85" s="27" t="s">
        <v>42</v>
      </c>
      <c r="S85" s="28" t="s">
        <v>23</v>
      </c>
    </row>
    <row r="86" spans="1:25" ht="97.5" customHeight="1" x14ac:dyDescent="0.25">
      <c r="A86" s="1">
        <v>4</v>
      </c>
      <c r="B86" s="18" t="s">
        <v>142</v>
      </c>
      <c r="C86" s="25" t="s">
        <v>150</v>
      </c>
      <c r="D86" s="25">
        <v>4804002990</v>
      </c>
      <c r="E86" s="26" t="s">
        <v>168</v>
      </c>
      <c r="F86" s="30">
        <v>24</v>
      </c>
      <c r="G86" s="30" t="s">
        <v>22</v>
      </c>
      <c r="H86" s="27" t="s">
        <v>22</v>
      </c>
      <c r="I86" s="27" t="s">
        <v>22</v>
      </c>
      <c r="J86" s="27" t="s">
        <v>152</v>
      </c>
      <c r="K86" s="27" t="s">
        <v>58</v>
      </c>
      <c r="L86" s="27">
        <v>271000</v>
      </c>
      <c r="M86" s="27">
        <v>271000</v>
      </c>
      <c r="N86" s="27">
        <v>0</v>
      </c>
      <c r="O86" s="27">
        <v>0</v>
      </c>
      <c r="P86" s="27">
        <v>271000</v>
      </c>
      <c r="Q86" s="29">
        <v>0</v>
      </c>
      <c r="R86" s="27" t="s">
        <v>42</v>
      </c>
      <c r="S86" s="28" t="s">
        <v>23</v>
      </c>
    </row>
    <row r="87" spans="1:25" ht="97.5" customHeight="1" x14ac:dyDescent="0.25">
      <c r="A87" s="1">
        <v>5</v>
      </c>
      <c r="B87" s="18" t="s">
        <v>142</v>
      </c>
      <c r="C87" s="25" t="s">
        <v>150</v>
      </c>
      <c r="D87" s="25">
        <v>4804002990</v>
      </c>
      <c r="E87" s="26" t="s">
        <v>56</v>
      </c>
      <c r="F87" s="30">
        <v>24</v>
      </c>
      <c r="G87" s="30" t="s">
        <v>22</v>
      </c>
      <c r="H87" s="27" t="s">
        <v>22</v>
      </c>
      <c r="I87" s="27" t="s">
        <v>22</v>
      </c>
      <c r="J87" s="27" t="s">
        <v>153</v>
      </c>
      <c r="K87" s="27" t="s">
        <v>31</v>
      </c>
      <c r="L87" s="27">
        <v>335365.95</v>
      </c>
      <c r="M87" s="27">
        <v>335365.95</v>
      </c>
      <c r="N87" s="27">
        <v>0</v>
      </c>
      <c r="O87" s="27">
        <v>0</v>
      </c>
      <c r="P87" s="27">
        <v>335365.95</v>
      </c>
      <c r="Q87" s="29">
        <v>0</v>
      </c>
      <c r="R87" s="27" t="s">
        <v>42</v>
      </c>
      <c r="S87" s="28" t="s">
        <v>23</v>
      </c>
    </row>
    <row r="88" spans="1:25" ht="97.5" customHeight="1" x14ac:dyDescent="0.25">
      <c r="A88" s="1">
        <v>6</v>
      </c>
      <c r="B88" s="18" t="s">
        <v>142</v>
      </c>
      <c r="C88" s="25" t="s">
        <v>154</v>
      </c>
      <c r="D88" s="25">
        <v>4804003104</v>
      </c>
      <c r="E88" s="26" t="s">
        <v>51</v>
      </c>
      <c r="F88" s="30">
        <v>22</v>
      </c>
      <c r="G88" s="30" t="s">
        <v>22</v>
      </c>
      <c r="H88" s="27" t="s">
        <v>22</v>
      </c>
      <c r="I88" s="27" t="s">
        <v>22</v>
      </c>
      <c r="J88" s="27" t="s">
        <v>22</v>
      </c>
      <c r="K88" s="27" t="s">
        <v>31</v>
      </c>
      <c r="L88" s="27">
        <v>150000</v>
      </c>
      <c r="M88" s="27">
        <v>150000</v>
      </c>
      <c r="N88" s="27">
        <v>0</v>
      </c>
      <c r="O88" s="27">
        <v>0</v>
      </c>
      <c r="P88" s="27">
        <v>150000</v>
      </c>
      <c r="Q88" s="29">
        <v>0</v>
      </c>
      <c r="R88" s="27" t="s">
        <v>42</v>
      </c>
      <c r="S88" s="28" t="s">
        <v>23</v>
      </c>
    </row>
    <row r="89" spans="1:25" s="17" customFormat="1" ht="54.75" customHeight="1" x14ac:dyDescent="0.25">
      <c r="A89" s="91" t="s">
        <v>155</v>
      </c>
      <c r="B89" s="92"/>
      <c r="C89" s="92"/>
      <c r="D89" s="92"/>
      <c r="E89" s="93"/>
      <c r="F89" s="64"/>
      <c r="G89" s="2"/>
      <c r="H89" s="2"/>
      <c r="I89" s="3"/>
      <c r="J89" s="4"/>
      <c r="K89" s="4"/>
      <c r="L89" s="5">
        <f>SUM(L90:L92)</f>
        <v>6</v>
      </c>
      <c r="M89" s="6">
        <f>SUM(L83:L88)</f>
        <v>3272365.95</v>
      </c>
      <c r="N89" s="6">
        <f>SUM(N83:N88)</f>
        <v>0</v>
      </c>
      <c r="O89" s="6">
        <f t="shared" ref="O89:Q89" si="13">SUM(O83:O88)</f>
        <v>0</v>
      </c>
      <c r="P89" s="6">
        <f t="shared" si="13"/>
        <v>3272365.95</v>
      </c>
      <c r="Q89" s="6">
        <f t="shared" si="13"/>
        <v>0</v>
      </c>
      <c r="R89" s="6"/>
      <c r="S89" s="7"/>
      <c r="T89"/>
      <c r="U89"/>
      <c r="V89"/>
      <c r="W89"/>
      <c r="X89"/>
      <c r="Y89"/>
    </row>
    <row r="90" spans="1:25" ht="54.75" customHeight="1" x14ac:dyDescent="0.25">
      <c r="A90" s="79" t="s">
        <v>19</v>
      </c>
      <c r="B90" s="80"/>
      <c r="C90" s="80"/>
      <c r="D90" s="80"/>
      <c r="E90" s="81"/>
      <c r="F90" s="61"/>
      <c r="G90" s="8"/>
      <c r="H90" s="8"/>
      <c r="I90" s="8"/>
      <c r="J90" s="9"/>
      <c r="K90" s="8"/>
      <c r="L90" s="8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/>
      <c r="S90" s="11"/>
    </row>
    <row r="91" spans="1:25" ht="54.75" customHeight="1" x14ac:dyDescent="0.25">
      <c r="A91" s="82" t="s">
        <v>46</v>
      </c>
      <c r="B91" s="83"/>
      <c r="C91" s="83"/>
      <c r="D91" s="83"/>
      <c r="E91" s="84"/>
      <c r="F91" s="62"/>
      <c r="G91" s="12"/>
      <c r="H91" s="12"/>
      <c r="I91" s="12"/>
      <c r="J91" s="13"/>
      <c r="K91" s="12"/>
      <c r="L91" s="14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/>
      <c r="S91" s="16"/>
    </row>
    <row r="92" spans="1:25" ht="54.75" customHeight="1" thickBot="1" x14ac:dyDescent="0.3">
      <c r="A92" s="85" t="s">
        <v>49</v>
      </c>
      <c r="B92" s="86"/>
      <c r="C92" s="86"/>
      <c r="D92" s="86"/>
      <c r="E92" s="87"/>
      <c r="F92" s="63"/>
      <c r="G92" s="21"/>
      <c r="H92" s="21"/>
      <c r="I92" s="21"/>
      <c r="J92" s="22"/>
      <c r="K92" s="21"/>
      <c r="L92" s="21">
        <v>6</v>
      </c>
      <c r="M92" s="23">
        <f>SUM(M83:M88)</f>
        <v>3272365.95</v>
      </c>
      <c r="N92" s="23">
        <f t="shared" ref="N92:Q92" si="14">SUM(N83:N88)</f>
        <v>0</v>
      </c>
      <c r="O92" s="23">
        <f t="shared" si="14"/>
        <v>0</v>
      </c>
      <c r="P92" s="23">
        <f t="shared" si="14"/>
        <v>3272365.95</v>
      </c>
      <c r="Q92" s="23">
        <f t="shared" si="14"/>
        <v>0</v>
      </c>
      <c r="R92" s="23"/>
      <c r="S92" s="24"/>
    </row>
    <row r="93" spans="1:25" ht="60.75" customHeight="1" thickBot="1" x14ac:dyDescent="0.3">
      <c r="A93" s="88" t="s">
        <v>43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90"/>
    </row>
    <row r="94" spans="1:25" ht="111.75" customHeight="1" x14ac:dyDescent="0.25">
      <c r="A94" s="1">
        <v>1</v>
      </c>
      <c r="B94" s="18" t="s">
        <v>15</v>
      </c>
      <c r="C94" s="25" t="s">
        <v>24</v>
      </c>
      <c r="D94" s="25">
        <v>4826044859</v>
      </c>
      <c r="E94" s="26" t="s">
        <v>100</v>
      </c>
      <c r="F94" s="31">
        <v>26</v>
      </c>
      <c r="G94" s="30" t="s">
        <v>78</v>
      </c>
      <c r="H94" s="27" t="s">
        <v>78</v>
      </c>
      <c r="I94" s="27" t="s">
        <v>78</v>
      </c>
      <c r="J94" s="27" t="s">
        <v>101</v>
      </c>
      <c r="K94" s="27" t="s">
        <v>25</v>
      </c>
      <c r="L94" s="27">
        <v>466998.11</v>
      </c>
      <c r="M94" s="27">
        <v>466998.11</v>
      </c>
      <c r="N94" s="29">
        <v>0</v>
      </c>
      <c r="O94" s="27">
        <v>0</v>
      </c>
      <c r="P94" s="27">
        <v>466998.11</v>
      </c>
      <c r="Q94" s="29">
        <v>0</v>
      </c>
      <c r="R94" s="27" t="s">
        <v>43</v>
      </c>
      <c r="S94" s="28" t="s">
        <v>23</v>
      </c>
    </row>
    <row r="95" spans="1:25" ht="111.75" customHeight="1" x14ac:dyDescent="0.25">
      <c r="A95" s="1">
        <v>2</v>
      </c>
      <c r="B95" s="18" t="s">
        <v>15</v>
      </c>
      <c r="C95" s="25" t="s">
        <v>24</v>
      </c>
      <c r="D95" s="25">
        <v>4826044859</v>
      </c>
      <c r="E95" s="26" t="s">
        <v>169</v>
      </c>
      <c r="F95" s="31">
        <v>28</v>
      </c>
      <c r="G95" s="30" t="s">
        <v>78</v>
      </c>
      <c r="H95" s="27" t="s">
        <v>78</v>
      </c>
      <c r="I95" s="27" t="s">
        <v>78</v>
      </c>
      <c r="J95" s="27" t="s">
        <v>102</v>
      </c>
      <c r="K95" s="27" t="s">
        <v>26</v>
      </c>
      <c r="L95" s="27">
        <v>1715500</v>
      </c>
      <c r="M95" s="27">
        <v>1715500</v>
      </c>
      <c r="N95" s="29">
        <v>0</v>
      </c>
      <c r="O95" s="27">
        <v>0</v>
      </c>
      <c r="P95" s="27">
        <v>1715500</v>
      </c>
      <c r="Q95" s="29">
        <v>0</v>
      </c>
      <c r="R95" s="27" t="s">
        <v>43</v>
      </c>
      <c r="S95" s="28" t="s">
        <v>23</v>
      </c>
    </row>
    <row r="96" spans="1:25" ht="111.75" customHeight="1" x14ac:dyDescent="0.25">
      <c r="A96" s="1">
        <v>3</v>
      </c>
      <c r="B96" s="18" t="s">
        <v>15</v>
      </c>
      <c r="C96" s="25" t="s">
        <v>24</v>
      </c>
      <c r="D96" s="25">
        <v>4826044859</v>
      </c>
      <c r="E96" s="26" t="s">
        <v>170</v>
      </c>
      <c r="F96" s="31">
        <v>24</v>
      </c>
      <c r="G96" s="30" t="s">
        <v>78</v>
      </c>
      <c r="H96" s="27" t="s">
        <v>78</v>
      </c>
      <c r="I96" s="27" t="s">
        <v>78</v>
      </c>
      <c r="J96" s="27" t="s">
        <v>103</v>
      </c>
      <c r="K96" s="27" t="s">
        <v>27</v>
      </c>
      <c r="L96" s="27">
        <v>267950</v>
      </c>
      <c r="M96" s="27">
        <v>267950</v>
      </c>
      <c r="N96" s="29">
        <v>0</v>
      </c>
      <c r="O96" s="27">
        <v>0</v>
      </c>
      <c r="P96" s="27">
        <v>267950</v>
      </c>
      <c r="Q96" s="29">
        <v>0</v>
      </c>
      <c r="R96" s="27" t="s">
        <v>43</v>
      </c>
      <c r="S96" s="28" t="s">
        <v>23</v>
      </c>
    </row>
    <row r="97" spans="1:25" ht="111.75" customHeight="1" x14ac:dyDescent="0.25">
      <c r="A97" s="1">
        <v>4</v>
      </c>
      <c r="B97" s="18" t="s">
        <v>15</v>
      </c>
      <c r="C97" s="25" t="s">
        <v>24</v>
      </c>
      <c r="D97" s="25">
        <v>4826044859</v>
      </c>
      <c r="E97" s="26" t="s">
        <v>104</v>
      </c>
      <c r="F97" s="31">
        <v>24</v>
      </c>
      <c r="G97" s="30" t="s">
        <v>78</v>
      </c>
      <c r="H97" s="27" t="s">
        <v>78</v>
      </c>
      <c r="I97" s="27" t="s">
        <v>78</v>
      </c>
      <c r="J97" s="27" t="s">
        <v>105</v>
      </c>
      <c r="K97" s="27" t="s">
        <v>27</v>
      </c>
      <c r="L97" s="27">
        <v>325450</v>
      </c>
      <c r="M97" s="27">
        <v>325450</v>
      </c>
      <c r="N97" s="29">
        <v>0</v>
      </c>
      <c r="O97" s="27">
        <v>0</v>
      </c>
      <c r="P97" s="27">
        <v>325450</v>
      </c>
      <c r="Q97" s="29">
        <v>0</v>
      </c>
      <c r="R97" s="27" t="s">
        <v>43</v>
      </c>
      <c r="S97" s="28" t="s">
        <v>23</v>
      </c>
    </row>
    <row r="98" spans="1:25" ht="111.75" customHeight="1" x14ac:dyDescent="0.25">
      <c r="A98" s="1">
        <v>5</v>
      </c>
      <c r="B98" s="18" t="s">
        <v>108</v>
      </c>
      <c r="C98" s="25" t="s">
        <v>109</v>
      </c>
      <c r="D98" s="25">
        <v>4802010593</v>
      </c>
      <c r="E98" s="26" t="s">
        <v>110</v>
      </c>
      <c r="F98" s="32">
        <v>28</v>
      </c>
      <c r="G98" s="31" t="s">
        <v>22</v>
      </c>
      <c r="H98" s="30" t="s">
        <v>22</v>
      </c>
      <c r="I98" s="27" t="s">
        <v>22</v>
      </c>
      <c r="J98" s="27" t="s">
        <v>111</v>
      </c>
      <c r="K98" s="27" t="s">
        <v>29</v>
      </c>
      <c r="L98" s="27">
        <v>250000</v>
      </c>
      <c r="M98" s="27">
        <v>250000</v>
      </c>
      <c r="N98" s="27">
        <v>0</v>
      </c>
      <c r="O98" s="27">
        <v>0</v>
      </c>
      <c r="P98" s="27">
        <v>250000</v>
      </c>
      <c r="Q98" s="29">
        <v>0</v>
      </c>
      <c r="R98" s="27" t="s">
        <v>43</v>
      </c>
      <c r="S98" s="28" t="s">
        <v>23</v>
      </c>
    </row>
    <row r="99" spans="1:25" ht="111.75" customHeight="1" x14ac:dyDescent="0.25">
      <c r="A99" s="1">
        <v>6</v>
      </c>
      <c r="B99" s="18" t="s">
        <v>108</v>
      </c>
      <c r="C99" s="25" t="s">
        <v>112</v>
      </c>
      <c r="D99" s="25">
        <v>4802001831</v>
      </c>
      <c r="E99" s="26" t="s">
        <v>113</v>
      </c>
      <c r="F99" s="32">
        <v>34</v>
      </c>
      <c r="G99" s="31" t="s">
        <v>22</v>
      </c>
      <c r="H99" s="30" t="s">
        <v>22</v>
      </c>
      <c r="I99" s="27" t="s">
        <v>22</v>
      </c>
      <c r="J99" s="27" t="s">
        <v>22</v>
      </c>
      <c r="K99" s="27" t="s">
        <v>57</v>
      </c>
      <c r="L99" s="27">
        <v>1158009.6000000001</v>
      </c>
      <c r="M99" s="27">
        <v>1158009.6000000001</v>
      </c>
      <c r="N99" s="29">
        <v>0</v>
      </c>
      <c r="O99" s="27">
        <v>0</v>
      </c>
      <c r="P99" s="27">
        <v>1158009.6000000001</v>
      </c>
      <c r="Q99" s="29">
        <v>0</v>
      </c>
      <c r="R99" s="27" t="s">
        <v>43</v>
      </c>
      <c r="S99" s="28" t="s">
        <v>23</v>
      </c>
    </row>
    <row r="100" spans="1:25" ht="111.75" customHeight="1" x14ac:dyDescent="0.25">
      <c r="A100" s="1">
        <v>7</v>
      </c>
      <c r="B100" s="18" t="s">
        <v>122</v>
      </c>
      <c r="C100" s="25" t="s">
        <v>117</v>
      </c>
      <c r="D100" s="25">
        <v>4806016638</v>
      </c>
      <c r="E100" s="26" t="s">
        <v>171</v>
      </c>
      <c r="F100" s="32">
        <v>28</v>
      </c>
      <c r="G100" s="31" t="s">
        <v>22</v>
      </c>
      <c r="H100" s="30" t="s">
        <v>22</v>
      </c>
      <c r="I100" s="27" t="s">
        <v>22</v>
      </c>
      <c r="J100" s="27" t="s">
        <v>22</v>
      </c>
      <c r="K100" s="27" t="s">
        <v>29</v>
      </c>
      <c r="L100" s="27">
        <v>80000</v>
      </c>
      <c r="M100" s="27">
        <v>80000</v>
      </c>
      <c r="N100" s="29">
        <v>0</v>
      </c>
      <c r="O100" s="27">
        <v>0</v>
      </c>
      <c r="P100" s="27">
        <v>80000</v>
      </c>
      <c r="Q100" s="29">
        <v>0</v>
      </c>
      <c r="R100" s="27" t="s">
        <v>43</v>
      </c>
      <c r="S100" s="28" t="s">
        <v>23</v>
      </c>
    </row>
    <row r="101" spans="1:25" ht="111.75" customHeight="1" x14ac:dyDescent="0.25">
      <c r="A101" s="1">
        <v>8</v>
      </c>
      <c r="B101" s="18" t="s">
        <v>118</v>
      </c>
      <c r="C101" s="25" t="s">
        <v>119</v>
      </c>
      <c r="D101" s="25">
        <v>4810000430</v>
      </c>
      <c r="E101" s="40" t="s">
        <v>56</v>
      </c>
      <c r="F101" s="41">
        <v>24</v>
      </c>
      <c r="G101" s="42" t="s">
        <v>22</v>
      </c>
      <c r="H101" s="43" t="s">
        <v>22</v>
      </c>
      <c r="I101" s="44" t="s">
        <v>123</v>
      </c>
      <c r="J101" s="44" t="s">
        <v>22</v>
      </c>
      <c r="K101" s="44" t="s">
        <v>62</v>
      </c>
      <c r="L101" s="44">
        <v>118030</v>
      </c>
      <c r="M101" s="44">
        <v>118030</v>
      </c>
      <c r="N101" s="45">
        <v>0</v>
      </c>
      <c r="O101" s="44">
        <v>75109.89</v>
      </c>
      <c r="P101" s="44">
        <v>42920.11</v>
      </c>
      <c r="Q101" s="45">
        <v>0</v>
      </c>
      <c r="R101" s="44" t="s">
        <v>43</v>
      </c>
      <c r="S101" s="46" t="s">
        <v>23</v>
      </c>
    </row>
    <row r="102" spans="1:25" ht="111.75" customHeight="1" x14ac:dyDescent="0.25">
      <c r="A102" s="1">
        <v>9</v>
      </c>
      <c r="B102" s="18" t="s">
        <v>118</v>
      </c>
      <c r="C102" s="25" t="s">
        <v>120</v>
      </c>
      <c r="D102" s="25">
        <v>4810000310</v>
      </c>
      <c r="E102" s="40" t="s">
        <v>63</v>
      </c>
      <c r="F102" s="41">
        <v>24</v>
      </c>
      <c r="G102" s="42" t="s">
        <v>22</v>
      </c>
      <c r="H102" s="43" t="s">
        <v>22</v>
      </c>
      <c r="I102" s="44" t="s">
        <v>123</v>
      </c>
      <c r="J102" s="44" t="s">
        <v>22</v>
      </c>
      <c r="K102" s="44" t="s">
        <v>62</v>
      </c>
      <c r="L102" s="44">
        <v>118424.04</v>
      </c>
      <c r="M102" s="44">
        <v>118424.04</v>
      </c>
      <c r="N102" s="45">
        <v>0</v>
      </c>
      <c r="O102" s="44">
        <v>74728.710000000006</v>
      </c>
      <c r="P102" s="44">
        <v>43695.33</v>
      </c>
      <c r="Q102" s="45">
        <v>0</v>
      </c>
      <c r="R102" s="44" t="s">
        <v>43</v>
      </c>
      <c r="S102" s="46" t="s">
        <v>23</v>
      </c>
    </row>
    <row r="103" spans="1:25" ht="111.75" customHeight="1" x14ac:dyDescent="0.25">
      <c r="A103" s="1">
        <v>10</v>
      </c>
      <c r="B103" s="18" t="s">
        <v>118</v>
      </c>
      <c r="C103" s="25" t="s">
        <v>120</v>
      </c>
      <c r="D103" s="25">
        <v>4810000310</v>
      </c>
      <c r="E103" s="65" t="s">
        <v>121</v>
      </c>
      <c r="F103" s="66">
        <v>24</v>
      </c>
      <c r="G103" s="67" t="s">
        <v>22</v>
      </c>
      <c r="H103" s="67" t="s">
        <v>22</v>
      </c>
      <c r="I103" s="27" t="s">
        <v>22</v>
      </c>
      <c r="J103" s="27" t="s">
        <v>22</v>
      </c>
      <c r="K103" s="27" t="s">
        <v>64</v>
      </c>
      <c r="L103" s="27">
        <v>240000</v>
      </c>
      <c r="M103" s="27">
        <v>240000</v>
      </c>
      <c r="N103" s="29">
        <v>0</v>
      </c>
      <c r="O103" s="27">
        <v>0</v>
      </c>
      <c r="P103" s="27">
        <v>240000</v>
      </c>
      <c r="Q103" s="29">
        <v>0</v>
      </c>
      <c r="R103" s="27" t="s">
        <v>43</v>
      </c>
      <c r="S103" s="28" t="s">
        <v>23</v>
      </c>
    </row>
    <row r="104" spans="1:25" ht="111.75" customHeight="1" x14ac:dyDescent="0.25">
      <c r="A104" s="1">
        <v>11</v>
      </c>
      <c r="B104" s="18" t="s">
        <v>129</v>
      </c>
      <c r="C104" s="25" t="s">
        <v>130</v>
      </c>
      <c r="D104" s="25">
        <v>4817001418</v>
      </c>
      <c r="E104" s="26" t="s">
        <v>71</v>
      </c>
      <c r="F104" s="32">
        <v>30</v>
      </c>
      <c r="G104" s="31" t="s">
        <v>22</v>
      </c>
      <c r="H104" s="30" t="s">
        <v>22</v>
      </c>
      <c r="I104" s="27" t="s">
        <v>22</v>
      </c>
      <c r="J104" s="27" t="s">
        <v>22</v>
      </c>
      <c r="K104" s="27" t="s">
        <v>28</v>
      </c>
      <c r="L104" s="27">
        <v>507644</v>
      </c>
      <c r="M104" s="27">
        <f>SUM(N104:Q104)</f>
        <v>507644</v>
      </c>
      <c r="N104" s="29">
        <v>0</v>
      </c>
      <c r="O104" s="27">
        <v>0</v>
      </c>
      <c r="P104" s="27">
        <v>507644</v>
      </c>
      <c r="Q104" s="29">
        <v>0</v>
      </c>
      <c r="R104" s="27" t="s">
        <v>43</v>
      </c>
      <c r="S104" s="28" t="s">
        <v>23</v>
      </c>
    </row>
    <row r="105" spans="1:25" ht="111.75" customHeight="1" x14ac:dyDescent="0.25">
      <c r="A105" s="1">
        <v>12</v>
      </c>
      <c r="B105" s="18" t="s">
        <v>142</v>
      </c>
      <c r="C105" s="25" t="s">
        <v>154</v>
      </c>
      <c r="D105" s="25">
        <v>4804003104</v>
      </c>
      <c r="E105" s="26" t="s">
        <v>157</v>
      </c>
      <c r="F105" s="31">
        <v>24</v>
      </c>
      <c r="G105" s="30" t="s">
        <v>22</v>
      </c>
      <c r="H105" s="27" t="s">
        <v>22</v>
      </c>
      <c r="I105" s="27" t="s">
        <v>22</v>
      </c>
      <c r="J105" s="27" t="s">
        <v>22</v>
      </c>
      <c r="K105" s="27" t="s">
        <v>156</v>
      </c>
      <c r="L105" s="29">
        <v>290000</v>
      </c>
      <c r="M105" s="27">
        <v>290000</v>
      </c>
      <c r="N105" s="29">
        <v>0</v>
      </c>
      <c r="O105" s="27">
        <v>0</v>
      </c>
      <c r="P105" s="27">
        <v>290000</v>
      </c>
      <c r="Q105" s="29">
        <v>0</v>
      </c>
      <c r="R105" s="27" t="s">
        <v>43</v>
      </c>
      <c r="S105" s="28" t="s">
        <v>23</v>
      </c>
    </row>
    <row r="106" spans="1:25" s="17" customFormat="1" ht="54.75" customHeight="1" x14ac:dyDescent="0.25">
      <c r="A106" s="91" t="s">
        <v>158</v>
      </c>
      <c r="B106" s="92"/>
      <c r="C106" s="92"/>
      <c r="D106" s="92"/>
      <c r="E106" s="93"/>
      <c r="F106" s="64"/>
      <c r="G106" s="2"/>
      <c r="H106" s="2"/>
      <c r="I106" s="3"/>
      <c r="J106" s="4"/>
      <c r="K106" s="4"/>
      <c r="L106" s="5">
        <f>SUM(L107:L109)</f>
        <v>12</v>
      </c>
      <c r="M106" s="6">
        <f>SUM(L94:L105)</f>
        <v>5538005.75</v>
      </c>
      <c r="N106" s="6">
        <f>SUM(N94:N105)</f>
        <v>0</v>
      </c>
      <c r="O106" s="6">
        <f t="shared" ref="O106:Q106" si="15">SUM(O94:O105)</f>
        <v>149838.6</v>
      </c>
      <c r="P106" s="6">
        <f t="shared" si="15"/>
        <v>5388167.1500000004</v>
      </c>
      <c r="Q106" s="6">
        <f t="shared" si="15"/>
        <v>0</v>
      </c>
      <c r="R106" s="6"/>
      <c r="S106" s="7"/>
      <c r="T106"/>
      <c r="U106"/>
      <c r="V106"/>
      <c r="W106"/>
      <c r="X106"/>
      <c r="Y106"/>
    </row>
    <row r="107" spans="1:25" ht="54.75" customHeight="1" x14ac:dyDescent="0.25">
      <c r="A107" s="79" t="s">
        <v>19</v>
      </c>
      <c r="B107" s="80"/>
      <c r="C107" s="80"/>
      <c r="D107" s="80"/>
      <c r="E107" s="81"/>
      <c r="F107" s="61"/>
      <c r="G107" s="8"/>
      <c r="H107" s="8"/>
      <c r="I107" s="8"/>
      <c r="J107" s="9"/>
      <c r="K107" s="8"/>
      <c r="L107" s="8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/>
      <c r="S107" s="11"/>
    </row>
    <row r="108" spans="1:25" ht="54.75" customHeight="1" x14ac:dyDescent="0.25">
      <c r="A108" s="82" t="s">
        <v>136</v>
      </c>
      <c r="B108" s="83"/>
      <c r="C108" s="83"/>
      <c r="D108" s="83"/>
      <c r="E108" s="84"/>
      <c r="F108" s="62"/>
      <c r="G108" s="12"/>
      <c r="H108" s="12"/>
      <c r="I108" s="12"/>
      <c r="J108" s="13"/>
      <c r="K108" s="12"/>
      <c r="L108" s="14">
        <v>2</v>
      </c>
      <c r="M108" s="15">
        <f>SUM(M101+M102)</f>
        <v>236454.03999999998</v>
      </c>
      <c r="N108" s="15">
        <f t="shared" ref="N108:Q108" si="16">SUM(N101+N102)</f>
        <v>0</v>
      </c>
      <c r="O108" s="15">
        <f t="shared" si="16"/>
        <v>149838.6</v>
      </c>
      <c r="P108" s="15">
        <f t="shared" si="16"/>
        <v>86615.44</v>
      </c>
      <c r="Q108" s="15">
        <f t="shared" si="16"/>
        <v>0</v>
      </c>
      <c r="R108" s="15"/>
      <c r="S108" s="16"/>
    </row>
    <row r="109" spans="1:25" ht="54.75" customHeight="1" thickBot="1" x14ac:dyDescent="0.3">
      <c r="A109" s="85" t="s">
        <v>147</v>
      </c>
      <c r="B109" s="86"/>
      <c r="C109" s="86"/>
      <c r="D109" s="86"/>
      <c r="E109" s="87"/>
      <c r="F109" s="63"/>
      <c r="G109" s="21"/>
      <c r="H109" s="21"/>
      <c r="I109" s="21"/>
      <c r="J109" s="22"/>
      <c r="K109" s="21"/>
      <c r="L109" s="21">
        <v>10</v>
      </c>
      <c r="M109" s="23">
        <f>SUM(M94+M95+M96+M97+M98+M99+M100+M103+M104+M105)</f>
        <v>5301551.71</v>
      </c>
      <c r="N109" s="23">
        <f t="shared" ref="N109:Q109" si="17">SUM(N94+N95+N96+N97+N98+N99+N100+N103+N104+N105)</f>
        <v>0</v>
      </c>
      <c r="O109" s="23">
        <f t="shared" si="17"/>
        <v>0</v>
      </c>
      <c r="P109" s="23">
        <f t="shared" si="17"/>
        <v>5301551.71</v>
      </c>
      <c r="Q109" s="23">
        <f t="shared" si="17"/>
        <v>0</v>
      </c>
      <c r="R109" s="23"/>
      <c r="S109" s="24"/>
    </row>
    <row r="110" spans="1:25" ht="60.75" customHeight="1" thickBot="1" x14ac:dyDescent="0.3">
      <c r="A110" s="88" t="s">
        <v>30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</row>
    <row r="111" spans="1:25" ht="114" customHeight="1" x14ac:dyDescent="0.25">
      <c r="A111" s="1">
        <v>1</v>
      </c>
      <c r="B111" s="18" t="s">
        <v>15</v>
      </c>
      <c r="C111" s="25" t="s">
        <v>175</v>
      </c>
      <c r="D111" s="25">
        <v>4824038698</v>
      </c>
      <c r="E111" s="26" t="s">
        <v>172</v>
      </c>
      <c r="F111" s="31">
        <v>24</v>
      </c>
      <c r="G111" s="30" t="s">
        <v>78</v>
      </c>
      <c r="H111" s="27" t="s">
        <v>78</v>
      </c>
      <c r="I111" s="27" t="s">
        <v>78</v>
      </c>
      <c r="J111" s="27" t="s">
        <v>106</v>
      </c>
      <c r="K111" s="27" t="s">
        <v>29</v>
      </c>
      <c r="L111" s="27">
        <v>1320000</v>
      </c>
      <c r="M111" s="27">
        <v>1320000</v>
      </c>
      <c r="N111" s="29">
        <v>0</v>
      </c>
      <c r="O111" s="27">
        <v>0</v>
      </c>
      <c r="P111" s="27">
        <v>1320000</v>
      </c>
      <c r="Q111" s="29">
        <v>0</v>
      </c>
      <c r="R111" s="27" t="s">
        <v>30</v>
      </c>
      <c r="S111" s="28" t="s">
        <v>23</v>
      </c>
    </row>
    <row r="112" spans="1:25" ht="114" customHeight="1" x14ac:dyDescent="0.25">
      <c r="A112" s="1">
        <v>2</v>
      </c>
      <c r="B112" s="18" t="s">
        <v>15</v>
      </c>
      <c r="C112" s="25" t="s">
        <v>175</v>
      </c>
      <c r="D112" s="25">
        <v>4824038698</v>
      </c>
      <c r="E112" s="26" t="s">
        <v>173</v>
      </c>
      <c r="F112" s="31">
        <v>25</v>
      </c>
      <c r="G112" s="30" t="s">
        <v>78</v>
      </c>
      <c r="H112" s="27" t="s">
        <v>78</v>
      </c>
      <c r="I112" s="27" t="s">
        <v>78</v>
      </c>
      <c r="J112" s="27" t="s">
        <v>107</v>
      </c>
      <c r="K112" s="27" t="s">
        <v>32</v>
      </c>
      <c r="L112" s="27">
        <v>660000</v>
      </c>
      <c r="M112" s="27">
        <v>660000</v>
      </c>
      <c r="N112" s="29">
        <v>0</v>
      </c>
      <c r="O112" s="27">
        <v>0</v>
      </c>
      <c r="P112" s="27">
        <v>660000</v>
      </c>
      <c r="Q112" s="29">
        <v>0</v>
      </c>
      <c r="R112" s="27" t="s">
        <v>30</v>
      </c>
      <c r="S112" s="28" t="s">
        <v>23</v>
      </c>
    </row>
    <row r="113" spans="1:25" ht="114" customHeight="1" x14ac:dyDescent="0.25">
      <c r="A113" s="1">
        <v>3</v>
      </c>
      <c r="B113" s="18" t="s">
        <v>114</v>
      </c>
      <c r="C113" s="25" t="s">
        <v>115</v>
      </c>
      <c r="D113" s="25">
        <v>4803010518</v>
      </c>
      <c r="E113" s="26" t="s">
        <v>56</v>
      </c>
      <c r="F113" s="32">
        <v>30</v>
      </c>
      <c r="G113" s="31"/>
      <c r="H113" s="30"/>
      <c r="I113" s="27"/>
      <c r="J113" s="27" t="s">
        <v>116</v>
      </c>
      <c r="K113" s="27" t="s">
        <v>29</v>
      </c>
      <c r="L113" s="27">
        <v>54999.96</v>
      </c>
      <c r="M113" s="27">
        <v>54999.96</v>
      </c>
      <c r="N113" s="27">
        <v>0</v>
      </c>
      <c r="O113" s="27">
        <v>0</v>
      </c>
      <c r="P113" s="27">
        <v>54999.96</v>
      </c>
      <c r="Q113" s="29">
        <v>0</v>
      </c>
      <c r="R113" s="27" t="s">
        <v>30</v>
      </c>
      <c r="S113" s="28" t="s">
        <v>23</v>
      </c>
    </row>
    <row r="114" spans="1:25" ht="114" customHeight="1" x14ac:dyDescent="0.25">
      <c r="A114" s="1">
        <v>4</v>
      </c>
      <c r="B114" s="18" t="s">
        <v>124</v>
      </c>
      <c r="C114" s="25" t="s">
        <v>125</v>
      </c>
      <c r="D114" s="25">
        <v>4815000698</v>
      </c>
      <c r="E114" s="26" t="s">
        <v>65</v>
      </c>
      <c r="F114" s="32" t="s">
        <v>126</v>
      </c>
      <c r="G114" s="31" t="s">
        <v>127</v>
      </c>
      <c r="H114" s="30" t="s">
        <v>127</v>
      </c>
      <c r="I114" s="27" t="s">
        <v>127</v>
      </c>
      <c r="J114" s="27" t="s">
        <v>127</v>
      </c>
      <c r="K114" s="27" t="s">
        <v>29</v>
      </c>
      <c r="L114" s="27">
        <v>255208</v>
      </c>
      <c r="M114" s="27">
        <v>255208</v>
      </c>
      <c r="N114" s="27">
        <v>0</v>
      </c>
      <c r="O114" s="27">
        <v>0</v>
      </c>
      <c r="P114" s="27">
        <v>255208</v>
      </c>
      <c r="Q114" s="29">
        <v>0</v>
      </c>
      <c r="R114" s="27" t="s">
        <v>30</v>
      </c>
      <c r="S114" s="28" t="s">
        <v>128</v>
      </c>
    </row>
    <row r="115" spans="1:25" ht="114" customHeight="1" x14ac:dyDescent="0.25">
      <c r="A115" s="1">
        <v>5</v>
      </c>
      <c r="B115" s="18" t="s">
        <v>124</v>
      </c>
      <c r="C115" s="25" t="s">
        <v>125</v>
      </c>
      <c r="D115" s="25">
        <v>4815000698</v>
      </c>
      <c r="E115" s="26" t="s">
        <v>174</v>
      </c>
      <c r="F115" s="32" t="s">
        <v>126</v>
      </c>
      <c r="G115" s="31" t="s">
        <v>127</v>
      </c>
      <c r="H115" s="30" t="s">
        <v>127</v>
      </c>
      <c r="I115" s="27" t="s">
        <v>127</v>
      </c>
      <c r="J115" s="27" t="s">
        <v>127</v>
      </c>
      <c r="K115" s="27" t="s">
        <v>28</v>
      </c>
      <c r="L115" s="27">
        <v>240000</v>
      </c>
      <c r="M115" s="27">
        <v>240000</v>
      </c>
      <c r="N115" s="27">
        <v>0</v>
      </c>
      <c r="O115" s="27">
        <v>0</v>
      </c>
      <c r="P115" s="27">
        <v>240000</v>
      </c>
      <c r="Q115" s="29">
        <v>0</v>
      </c>
      <c r="R115" s="27" t="s">
        <v>30</v>
      </c>
      <c r="S115" s="28" t="s">
        <v>128</v>
      </c>
    </row>
    <row r="116" spans="1:25" s="17" customFormat="1" ht="54.75" customHeight="1" x14ac:dyDescent="0.25">
      <c r="A116" s="91" t="s">
        <v>137</v>
      </c>
      <c r="B116" s="92"/>
      <c r="C116" s="92"/>
      <c r="D116" s="92"/>
      <c r="E116" s="93"/>
      <c r="F116" s="64"/>
      <c r="G116" s="2"/>
      <c r="H116" s="2"/>
      <c r="I116" s="3"/>
      <c r="J116" s="4"/>
      <c r="K116" s="4"/>
      <c r="L116" s="5">
        <f>SUM(L117:L119)</f>
        <v>5</v>
      </c>
      <c r="M116" s="6">
        <f>SUM(L111:L115)</f>
        <v>2530207.96</v>
      </c>
      <c r="N116" s="6">
        <f>SUM(N111:N115)</f>
        <v>0</v>
      </c>
      <c r="O116" s="6">
        <f t="shared" ref="O116:Q116" si="18">SUM(O111:O115)</f>
        <v>0</v>
      </c>
      <c r="P116" s="6">
        <f t="shared" si="18"/>
        <v>2530207.96</v>
      </c>
      <c r="Q116" s="6">
        <f t="shared" si="18"/>
        <v>0</v>
      </c>
      <c r="R116" s="6"/>
      <c r="S116" s="7"/>
      <c r="T116"/>
      <c r="U116"/>
      <c r="V116"/>
      <c r="W116"/>
      <c r="X116"/>
      <c r="Y116"/>
    </row>
    <row r="117" spans="1:25" ht="54.75" customHeight="1" x14ac:dyDescent="0.25">
      <c r="A117" s="79" t="s">
        <v>19</v>
      </c>
      <c r="B117" s="80"/>
      <c r="C117" s="80"/>
      <c r="D117" s="80"/>
      <c r="E117" s="81"/>
      <c r="F117" s="61"/>
      <c r="G117" s="8"/>
      <c r="H117" s="8"/>
      <c r="I117" s="8"/>
      <c r="J117" s="9"/>
      <c r="K117" s="8"/>
      <c r="L117" s="8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/>
      <c r="S117" s="11"/>
    </row>
    <row r="118" spans="1:25" ht="54.75" customHeight="1" x14ac:dyDescent="0.25">
      <c r="A118" s="82" t="s">
        <v>46</v>
      </c>
      <c r="B118" s="83"/>
      <c r="C118" s="83"/>
      <c r="D118" s="83"/>
      <c r="E118" s="84"/>
      <c r="F118" s="62"/>
      <c r="G118" s="12"/>
      <c r="H118" s="12"/>
      <c r="I118" s="12"/>
      <c r="J118" s="13"/>
      <c r="K118" s="12"/>
      <c r="L118" s="14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/>
      <c r="S118" s="16"/>
    </row>
    <row r="119" spans="1:25" ht="54.75" customHeight="1" thickBot="1" x14ac:dyDescent="0.3">
      <c r="A119" s="85" t="s">
        <v>138</v>
      </c>
      <c r="B119" s="86"/>
      <c r="C119" s="86"/>
      <c r="D119" s="86"/>
      <c r="E119" s="87"/>
      <c r="F119" s="63"/>
      <c r="G119" s="21"/>
      <c r="H119" s="21"/>
      <c r="I119" s="21"/>
      <c r="J119" s="22"/>
      <c r="K119" s="21"/>
      <c r="L119" s="21">
        <v>5</v>
      </c>
      <c r="M119" s="23">
        <f>SUM(M111:M115)</f>
        <v>2530207.96</v>
      </c>
      <c r="N119" s="23">
        <f t="shared" ref="N119:Q119" si="19">SUM(N111:N115)</f>
        <v>0</v>
      </c>
      <c r="O119" s="23">
        <f t="shared" si="19"/>
        <v>0</v>
      </c>
      <c r="P119" s="23">
        <f t="shared" si="19"/>
        <v>2530207.96</v>
      </c>
      <c r="Q119" s="23">
        <f t="shared" si="19"/>
        <v>0</v>
      </c>
      <c r="R119" s="23"/>
      <c r="S119" s="24"/>
    </row>
    <row r="120" spans="1:25" s="59" customFormat="1" ht="27.75" customHeight="1" x14ac:dyDescent="0.25">
      <c r="A120" s="69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1"/>
    </row>
    <row r="121" spans="1:25" s="59" customFormat="1" ht="27.75" customHeight="1" thickBot="1" x14ac:dyDescent="0.3">
      <c r="A121" s="72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</row>
    <row r="122" spans="1:25" s="17" customFormat="1" ht="54.75" customHeight="1" x14ac:dyDescent="0.25">
      <c r="A122" s="76" t="s">
        <v>195</v>
      </c>
      <c r="B122" s="77"/>
      <c r="C122" s="77"/>
      <c r="D122" s="77"/>
      <c r="E122" s="78"/>
      <c r="F122" s="60"/>
      <c r="G122" s="33"/>
      <c r="H122" s="33"/>
      <c r="I122" s="34"/>
      <c r="J122" s="35"/>
      <c r="K122" s="35"/>
      <c r="L122" s="36">
        <f t="shared" ref="L122:Q122" si="20">SUM(L8+L18+L32+L39+L53+L60+L66+L72+L78+L89+L106+L116)</f>
        <v>54</v>
      </c>
      <c r="M122" s="37">
        <f t="shared" si="20"/>
        <v>36614158.380000003</v>
      </c>
      <c r="N122" s="37">
        <f t="shared" si="20"/>
        <v>0</v>
      </c>
      <c r="O122" s="37">
        <f t="shared" si="20"/>
        <v>557353</v>
      </c>
      <c r="P122" s="37">
        <f t="shared" si="20"/>
        <v>36056805.380000003</v>
      </c>
      <c r="Q122" s="37">
        <f t="shared" si="20"/>
        <v>0</v>
      </c>
      <c r="R122" s="37"/>
      <c r="S122" s="38"/>
      <c r="T122"/>
      <c r="U122"/>
      <c r="V122"/>
      <c r="W122"/>
      <c r="X122"/>
      <c r="Y122"/>
    </row>
    <row r="123" spans="1:25" ht="54.75" customHeight="1" x14ac:dyDescent="0.25">
      <c r="A123" s="79" t="s">
        <v>19</v>
      </c>
      <c r="B123" s="80"/>
      <c r="C123" s="80"/>
      <c r="D123" s="80"/>
      <c r="E123" s="81"/>
      <c r="F123" s="61"/>
      <c r="G123" s="8"/>
      <c r="H123" s="8"/>
      <c r="I123" s="8"/>
      <c r="J123" s="9"/>
      <c r="K123" s="8"/>
      <c r="L123" s="8">
        <f t="shared" ref="L123:Q123" si="21">SUM(L9+L19+L33+L40+L54+L61+L67+L73+L79+L90+L107+L1327)</f>
        <v>0</v>
      </c>
      <c r="M123" s="10">
        <f t="shared" si="21"/>
        <v>0</v>
      </c>
      <c r="N123" s="10">
        <f t="shared" si="21"/>
        <v>0</v>
      </c>
      <c r="O123" s="10">
        <f t="shared" si="21"/>
        <v>0</v>
      </c>
      <c r="P123" s="10">
        <f t="shared" si="21"/>
        <v>0</v>
      </c>
      <c r="Q123" s="10">
        <f t="shared" si="21"/>
        <v>0</v>
      </c>
      <c r="R123" s="10"/>
      <c r="S123" s="11"/>
    </row>
    <row r="124" spans="1:25" ht="54.75" customHeight="1" x14ac:dyDescent="0.25">
      <c r="A124" s="82" t="s">
        <v>141</v>
      </c>
      <c r="B124" s="83"/>
      <c r="C124" s="83"/>
      <c r="D124" s="83"/>
      <c r="E124" s="84"/>
      <c r="F124" s="62"/>
      <c r="G124" s="12"/>
      <c r="H124" s="12"/>
      <c r="I124" s="12"/>
      <c r="J124" s="13"/>
      <c r="K124" s="12"/>
      <c r="L124" s="14">
        <f>SUM(L10+L20+L34+L41+L55+L62+L68+L74+L80+L91+L108+L1328)</f>
        <v>3</v>
      </c>
      <c r="M124" s="15">
        <f t="shared" ref="M124:Q125" si="22">SUM(M10+M20+M34+M41+M55+M62+M68+M74+M80+M91+M108+M118)</f>
        <v>794787.24</v>
      </c>
      <c r="N124" s="15">
        <f t="shared" si="22"/>
        <v>0</v>
      </c>
      <c r="O124" s="15">
        <f t="shared" si="22"/>
        <v>557353</v>
      </c>
      <c r="P124" s="15">
        <f t="shared" si="22"/>
        <v>237434.23999999999</v>
      </c>
      <c r="Q124" s="15">
        <f t="shared" si="22"/>
        <v>0</v>
      </c>
      <c r="R124" s="15"/>
      <c r="S124" s="16"/>
    </row>
    <row r="125" spans="1:25" ht="54.75" customHeight="1" thickBot="1" x14ac:dyDescent="0.3">
      <c r="A125" s="85" t="s">
        <v>196</v>
      </c>
      <c r="B125" s="86"/>
      <c r="C125" s="86"/>
      <c r="D125" s="86"/>
      <c r="E125" s="87"/>
      <c r="F125" s="63"/>
      <c r="G125" s="21"/>
      <c r="H125" s="21"/>
      <c r="I125" s="21"/>
      <c r="J125" s="22"/>
      <c r="K125" s="21"/>
      <c r="L125" s="21">
        <f>SUM(L11+L21+L35+L42+L56+L63+L69+L75+L81+L92+L109+L119)</f>
        <v>51</v>
      </c>
      <c r="M125" s="23">
        <f t="shared" si="22"/>
        <v>35819371.140000001</v>
      </c>
      <c r="N125" s="23">
        <f t="shared" si="22"/>
        <v>0</v>
      </c>
      <c r="O125" s="23">
        <f t="shared" si="22"/>
        <v>0</v>
      </c>
      <c r="P125" s="23">
        <f t="shared" si="22"/>
        <v>35819371.140000001</v>
      </c>
      <c r="Q125" s="23">
        <f t="shared" si="22"/>
        <v>0</v>
      </c>
      <c r="R125" s="23"/>
      <c r="S125" s="24"/>
    </row>
    <row r="126" spans="1:25" ht="54.75" customHeight="1" x14ac:dyDescent="0.25">
      <c r="A126" s="58"/>
      <c r="B126" s="47"/>
      <c r="C126" s="47"/>
      <c r="D126" s="47"/>
      <c r="E126" s="47"/>
      <c r="F126" s="47"/>
      <c r="G126" s="48"/>
      <c r="H126" s="48"/>
      <c r="I126" s="48"/>
      <c r="J126" s="49"/>
      <c r="K126" s="48"/>
      <c r="L126" s="48"/>
      <c r="M126" s="50"/>
      <c r="N126" s="50"/>
      <c r="O126" s="50"/>
      <c r="P126" s="50"/>
      <c r="Q126" s="50"/>
      <c r="R126" s="50"/>
      <c r="S126" s="50"/>
    </row>
    <row r="127" spans="1:25" s="57" customFormat="1" ht="43.15" customHeight="1" x14ac:dyDescent="0.25">
      <c r="A127" s="51" t="s">
        <v>133</v>
      </c>
      <c r="B127" s="52"/>
      <c r="C127" s="52"/>
      <c r="D127" s="52"/>
      <c r="E127" s="52"/>
      <c r="F127" s="52"/>
      <c r="G127" s="53"/>
      <c r="H127" s="54"/>
      <c r="I127" s="54"/>
      <c r="J127" s="55"/>
      <c r="K127" s="56"/>
      <c r="L127" s="56"/>
      <c r="M127" s="56"/>
      <c r="N127" s="56"/>
      <c r="O127" s="56"/>
      <c r="P127" s="50"/>
    </row>
  </sheetData>
  <mergeCells count="82">
    <mergeCell ref="A2:S2"/>
    <mergeCell ref="A3:A4"/>
    <mergeCell ref="C3:C4"/>
    <mergeCell ref="D3:D4"/>
    <mergeCell ref="E3:E4"/>
    <mergeCell ref="G3:G4"/>
    <mergeCell ref="H3:H4"/>
    <mergeCell ref="I3:I4"/>
    <mergeCell ref="J3:J4"/>
    <mergeCell ref="K3:K4"/>
    <mergeCell ref="L3:L4"/>
    <mergeCell ref="S3:S4"/>
    <mergeCell ref="B3:B4"/>
    <mergeCell ref="M3:Q3"/>
    <mergeCell ref="A9:E9"/>
    <mergeCell ref="A10:E10"/>
    <mergeCell ref="A5:S5"/>
    <mergeCell ref="R3:R4"/>
    <mergeCell ref="A11:E11"/>
    <mergeCell ref="A8:E8"/>
    <mergeCell ref="A12:S12"/>
    <mergeCell ref="A18:E18"/>
    <mergeCell ref="A19:E19"/>
    <mergeCell ref="A20:E20"/>
    <mergeCell ref="A21:E21"/>
    <mergeCell ref="A22:S22"/>
    <mergeCell ref="A32:E32"/>
    <mergeCell ref="A33:E33"/>
    <mergeCell ref="A34:E34"/>
    <mergeCell ref="A35:E35"/>
    <mergeCell ref="A36:S36"/>
    <mergeCell ref="A39:E39"/>
    <mergeCell ref="A40:E40"/>
    <mergeCell ref="A41:E41"/>
    <mergeCell ref="A42:E42"/>
    <mergeCell ref="A43:S43"/>
    <mergeCell ref="A53:E53"/>
    <mergeCell ref="A54:E54"/>
    <mergeCell ref="A55:E55"/>
    <mergeCell ref="A56:E56"/>
    <mergeCell ref="A57:S57"/>
    <mergeCell ref="A60:E60"/>
    <mergeCell ref="A61:E61"/>
    <mergeCell ref="A62:E62"/>
    <mergeCell ref="A63:E63"/>
    <mergeCell ref="A64:S64"/>
    <mergeCell ref="A66:E66"/>
    <mergeCell ref="A67:E67"/>
    <mergeCell ref="A68:E68"/>
    <mergeCell ref="A69:E69"/>
    <mergeCell ref="A125:E125"/>
    <mergeCell ref="F3:F4"/>
    <mergeCell ref="A110:S110"/>
    <mergeCell ref="A116:E116"/>
    <mergeCell ref="A117:E117"/>
    <mergeCell ref="A118:E118"/>
    <mergeCell ref="A119:E119"/>
    <mergeCell ref="A93:S93"/>
    <mergeCell ref="A106:E106"/>
    <mergeCell ref="A107:E107"/>
    <mergeCell ref="A108:E108"/>
    <mergeCell ref="A109:E109"/>
    <mergeCell ref="A82:S82"/>
    <mergeCell ref="A89:E89"/>
    <mergeCell ref="A90:E90"/>
    <mergeCell ref="A91:E91"/>
    <mergeCell ref="A120:S121"/>
    <mergeCell ref="L1:S1"/>
    <mergeCell ref="A122:E122"/>
    <mergeCell ref="A123:E123"/>
    <mergeCell ref="A124:E124"/>
    <mergeCell ref="A92:E92"/>
    <mergeCell ref="A76:S76"/>
    <mergeCell ref="A78:E78"/>
    <mergeCell ref="A79:E79"/>
    <mergeCell ref="A80:E80"/>
    <mergeCell ref="A81:E81"/>
    <mergeCell ref="A70:S70"/>
    <mergeCell ref="A72:E72"/>
    <mergeCell ref="A73:E73"/>
    <mergeCell ref="A74:E74"/>
    <mergeCell ref="A75:E75"/>
  </mergeCells>
  <phoneticPr fontId="17" type="noConversion"/>
  <dataValidations count="1">
    <dataValidation type="list" allowBlank="1" showInputMessage="1" showErrorMessage="1" promptTitle="эл. аукцион; эл. конкурс" sqref="S8:S11 S18:S21 S32:S35 S39:S42 S53:S56 S60:S63 S66:S69 S72:S75 S78:S81 S89:S92 S106:S109 S116:S119 S122:S126" xr:uid="{00000000-0002-0000-0000-000000000000}">
      <formula1>"эл. аукцион, эл. конкурс"</formula1>
    </dataValidation>
  </dataValidations>
  <pageMargins left="0.39370078740157483" right="0.39370078740157483" top="0.39370078740157483" bottom="0.39370078740157483" header="0.31496062992125984" footer="0.31496062992125984"/>
  <pageSetup paperSize="8" scale="2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2026_IT</vt:lpstr>
      <vt:lpstr>'2026_IT'!Область_печати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u1605</dc:creator>
  <cp:lastModifiedBy>u1605</cp:lastModifiedBy>
  <cp:lastPrinted>2024-12-24T07:28:55Z</cp:lastPrinted>
  <dcterms:created xsi:type="dcterms:W3CDTF">2015-06-05T18:19:34Z</dcterms:created>
  <dcterms:modified xsi:type="dcterms:W3CDTF">2026-01-21T09:45:32Z</dcterms:modified>
</cp:coreProperties>
</file>