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E6CD5D03-9E7A-431C-B91B-D4E77AA84A5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'2026_ЦЗ'!$A$1:$Q$80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7" i="1" l="1"/>
  <c r="K79" i="1"/>
  <c r="L79" i="1"/>
  <c r="M79" i="1"/>
  <c r="N79" i="1"/>
  <c r="O79" i="1"/>
  <c r="J79" i="1"/>
  <c r="L77" i="1"/>
  <c r="M77" i="1"/>
  <c r="N77" i="1"/>
  <c r="O77" i="1"/>
  <c r="J77" i="1"/>
  <c r="K76" i="1"/>
  <c r="L76" i="1"/>
  <c r="M76" i="1"/>
  <c r="N76" i="1"/>
  <c r="O76" i="1"/>
  <c r="J76" i="1"/>
  <c r="K75" i="1"/>
  <c r="K74" i="1"/>
  <c r="L74" i="1"/>
  <c r="M74" i="1"/>
  <c r="N74" i="1"/>
  <c r="O74" i="1"/>
  <c r="J74" i="1"/>
  <c r="K73" i="1"/>
  <c r="K72" i="1"/>
  <c r="L72" i="1"/>
  <c r="M72" i="1"/>
  <c r="N72" i="1"/>
  <c r="O72" i="1"/>
  <c r="J72" i="1"/>
  <c r="K71" i="1"/>
  <c r="J71" i="1" s="1"/>
  <c r="K66" i="1"/>
  <c r="K69" i="1"/>
  <c r="L69" i="1"/>
  <c r="M69" i="1"/>
  <c r="N69" i="1"/>
  <c r="O69" i="1"/>
  <c r="J69" i="1"/>
  <c r="L66" i="1"/>
  <c r="M66" i="1"/>
  <c r="N66" i="1"/>
  <c r="O66" i="1"/>
  <c r="J66" i="1"/>
  <c r="K65" i="1"/>
  <c r="L65" i="1"/>
  <c r="M65" i="1"/>
  <c r="N65" i="1"/>
  <c r="O65" i="1"/>
  <c r="J65" i="1"/>
  <c r="K64" i="1"/>
  <c r="K38" i="1"/>
  <c r="K41" i="1"/>
  <c r="L41" i="1"/>
  <c r="M41" i="1"/>
  <c r="N41" i="1"/>
  <c r="O41" i="1"/>
  <c r="J41" i="1"/>
  <c r="K40" i="1"/>
  <c r="L40" i="1"/>
  <c r="M40" i="1"/>
  <c r="N40" i="1"/>
  <c r="O40" i="1"/>
  <c r="J40" i="1"/>
  <c r="L38" i="1"/>
  <c r="M38" i="1"/>
  <c r="N38" i="1"/>
  <c r="O38" i="1"/>
  <c r="J38" i="1"/>
  <c r="K37" i="1"/>
  <c r="L37" i="1"/>
  <c r="M37" i="1"/>
  <c r="N37" i="1"/>
  <c r="O37" i="1"/>
  <c r="J37" i="1"/>
  <c r="K36" i="1"/>
  <c r="K35" i="1"/>
  <c r="L35" i="1"/>
  <c r="M35" i="1"/>
  <c r="N35" i="1"/>
  <c r="O35" i="1"/>
  <c r="J35" i="1"/>
  <c r="K34" i="1"/>
  <c r="K33" i="1"/>
  <c r="L33" i="1"/>
  <c r="M33" i="1"/>
  <c r="N33" i="1"/>
  <c r="O33" i="1"/>
  <c r="J33" i="1"/>
  <c r="K32" i="1"/>
  <c r="K31" i="1"/>
  <c r="L31" i="1"/>
  <c r="M31" i="1"/>
  <c r="N31" i="1"/>
  <c r="O31" i="1"/>
  <c r="J31" i="1"/>
  <c r="K30" i="1"/>
  <c r="K25" i="1"/>
  <c r="K28" i="1"/>
  <c r="L28" i="1"/>
  <c r="M28" i="1"/>
  <c r="N28" i="1"/>
  <c r="O28" i="1"/>
  <c r="J28" i="1"/>
  <c r="K27" i="1"/>
  <c r="L27" i="1"/>
  <c r="M27" i="1"/>
  <c r="N27" i="1"/>
  <c r="O27" i="1"/>
  <c r="J27" i="1"/>
  <c r="L25" i="1"/>
  <c r="M25" i="1"/>
  <c r="N25" i="1"/>
  <c r="O25" i="1"/>
  <c r="J25" i="1"/>
  <c r="K24" i="1"/>
  <c r="L24" i="1"/>
  <c r="M24" i="1"/>
  <c r="N24" i="1"/>
  <c r="O24" i="1"/>
  <c r="J24" i="1"/>
  <c r="K23" i="1"/>
  <c r="K22" i="1"/>
  <c r="L22" i="1"/>
  <c r="M22" i="1"/>
  <c r="N22" i="1"/>
  <c r="O22" i="1"/>
  <c r="J22" i="1"/>
  <c r="K21" i="1"/>
  <c r="K20" i="1"/>
  <c r="L20" i="1"/>
  <c r="M20" i="1"/>
  <c r="N20" i="1"/>
  <c r="O20" i="1"/>
  <c r="J20" i="1"/>
  <c r="K19" i="1"/>
  <c r="K18" i="1"/>
  <c r="L18" i="1"/>
  <c r="M18" i="1"/>
  <c r="N18" i="1"/>
  <c r="O18" i="1"/>
  <c r="J18" i="1"/>
  <c r="K17" i="1"/>
  <c r="J17" i="1" s="1"/>
  <c r="K16" i="1"/>
  <c r="L16" i="1"/>
  <c r="M16" i="1"/>
  <c r="N16" i="1"/>
  <c r="O16" i="1"/>
  <c r="J16" i="1"/>
  <c r="K15" i="1"/>
  <c r="K14" i="1"/>
  <c r="K13" i="1"/>
  <c r="P113" i="1" l="1"/>
  <c r="K111" i="1"/>
  <c r="L111" i="1"/>
  <c r="M111" i="1"/>
  <c r="N111" i="1"/>
  <c r="O111" i="1"/>
  <c r="J111" i="1"/>
  <c r="P110" i="1"/>
  <c r="L113" i="1"/>
  <c r="M113" i="1"/>
  <c r="L112" i="1" l="1"/>
  <c r="O113" i="1"/>
  <c r="N113" i="1"/>
  <c r="O112" i="1"/>
  <c r="N112" i="1"/>
  <c r="M112" i="1"/>
  <c r="K113" i="1" l="1"/>
  <c r="K112" i="1"/>
  <c r="K110" i="1" l="1"/>
  <c r="N110" i="1"/>
  <c r="M110" i="1"/>
  <c r="L110" i="1"/>
  <c r="J23" i="1" l="1"/>
  <c r="J21" i="1" l="1"/>
  <c r="J19" i="1"/>
  <c r="J32" i="1" l="1"/>
  <c r="J64" i="1"/>
  <c r="J36" i="1"/>
  <c r="J34" i="1"/>
  <c r="J75" i="1"/>
  <c r="J73" i="1"/>
  <c r="J15" i="1" l="1"/>
  <c r="J112" i="1" l="1"/>
  <c r="J14" i="1"/>
  <c r="J13" i="1" l="1"/>
  <c r="J110" i="1" s="1"/>
  <c r="J113" i="1" l="1"/>
  <c r="O110" i="1" l="1"/>
</calcChain>
</file>

<file path=xl/sharedStrings.xml><?xml version="1.0" encoding="utf-8"?>
<sst xmlns="http://schemas.openxmlformats.org/spreadsheetml/2006/main" count="376" uniqueCount="104">
  <si>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</si>
  <si>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</si>
  <si>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</si>
  <si>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</si>
  <si>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</si>
  <si>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</si>
  <si>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</si>
  <si>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</si>
  <si>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</si>
  <si>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</si>
  <si>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</si>
  <si>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</si>
  <si>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</si>
  <si>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</si>
  <si>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</si>
  <si>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</si>
  <si>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</si>
  <si>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</si>
  <si>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Согласовано:</t>
  </si>
  <si>
    <t>Всего 1 закупка</t>
  </si>
  <si>
    <t>-</t>
  </si>
  <si>
    <t>федеральный 
бюджет, руб.</t>
  </si>
  <si>
    <t>МБУК МЦК "Элегия" Задонского муниципального района Липецкой области</t>
  </si>
  <si>
    <t>Оказание услуг по проведению мероприятий (вид организации питания – кофе-брейк, в рамках, планируемых в 2026 году культурно-массовых мероприятий, встреч, семинаров, конференций)</t>
  </si>
  <si>
    <t>Оказание услуг по проведению мероприятий (вид организации питания – обед, в рамках, планируемых в 2026 году культурно-массовых мероприятий, встреч, семинаров, конференций)</t>
  </si>
  <si>
    <t>Поставка бензина, дизельного топлива</t>
  </si>
  <si>
    <t>263481600880548080100100010005610244</t>
  </si>
  <si>
    <t>56.10</t>
  </si>
  <si>
    <t>263481600880548080100100020005610244</t>
  </si>
  <si>
    <t>263481600880548080100100040001920244</t>
  </si>
  <si>
    <t>19.20</t>
  </si>
  <si>
    <t>эл.аукцион</t>
  </si>
  <si>
    <t>Поставка книжной продукции для комплектования книжного фонда библиотек</t>
  </si>
  <si>
    <t>Государственная программа "Развитие культуры и туризма в Липецкой области"</t>
  </si>
  <si>
    <t>263481600880548080100100030005811244</t>
  </si>
  <si>
    <t>58.11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</si>
  <si>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компетенций в сфере бухгалтерского учета и муниципального заказа" Задонского муниципального округа
по состоянию на 26.12.2025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</si>
  <si>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МБОУ СОШ с.Донское</t>
  </si>
  <si>
    <t>Оказание услуг по организации питания в период лагеря</t>
  </si>
  <si>
    <t>263480800426848080100100080005629244</t>
  </si>
  <si>
    <t>56.29</t>
  </si>
  <si>
    <t>март</t>
  </si>
  <si>
    <t>Оказание услуг по организации питания</t>
  </si>
  <si>
    <t>263480800426848080100100090005629244</t>
  </si>
  <si>
    <t>август</t>
  </si>
  <si>
    <t>Капитальный ремонт здания</t>
  </si>
  <si>
    <t>263480800426848080100100050004339243</t>
  </si>
  <si>
    <t>43.39</t>
  </si>
  <si>
    <t>февраль</t>
  </si>
  <si>
    <t>эл.конкурс</t>
  </si>
  <si>
    <t>Всего 3 закупки</t>
  </si>
  <si>
    <t>МБОУ СОШ с.Ольшанец</t>
  </si>
  <si>
    <t>263480801589448080100100050004339243</t>
  </si>
  <si>
    <t>МБОУ СОШ с.Паниковец</t>
  </si>
  <si>
    <t>263480800433148080100100040004339243</t>
  </si>
  <si>
    <t>МБОУ гимназия №1 г.Задонска</t>
  </si>
  <si>
    <t>263480800212648080100100070005629244</t>
  </si>
  <si>
    <t>263480800212648080100100060005629244</t>
  </si>
  <si>
    <t>МБОУ гимназия "Новое поколение" г.Задонска</t>
  </si>
  <si>
    <t>263480800418748080100100070005629244</t>
  </si>
  <si>
    <t>Оказание услуг по организации питания лагеря</t>
  </si>
  <si>
    <t>263480800418748080100100060005629244</t>
  </si>
  <si>
    <t>МКУ "Центр компетенций в сфере бухгалтерского учета и муниципального заказа" Задонского муниципального округа</t>
  </si>
  <si>
    <t>Выполнение монтажных работ по модернизации структурированной кабельной системы</t>
  </si>
  <si>
    <t>263480800317648080100100050004321244</t>
  </si>
  <si>
    <t>июнь</t>
  </si>
  <si>
    <t xml:space="preserve">МАУ ДО "ДШИ" </t>
  </si>
  <si>
    <t>Услуги частной охраны (выставление поста охраны) (январь-декабрь 2026 года)</t>
  </si>
  <si>
    <t>263480800498048080100100010008010244</t>
  </si>
  <si>
    <t>80.10</t>
  </si>
  <si>
    <t>ФЕВРАЛЬ</t>
  </si>
  <si>
    <t>0 закупок в рамках гос.программы</t>
  </si>
  <si>
    <t>Итого 7 закупок для 5 заказчиков, в т.ч.</t>
  </si>
  <si>
    <t>МАРТ</t>
  </si>
  <si>
    <t>1 закупка в рамках гос.программы</t>
  </si>
  <si>
    <t>0 закупок в рамках нац.проектов</t>
  </si>
  <si>
    <t>ИЮЛЬ</t>
  </si>
  <si>
    <t>Итого 1 закупка для 1 заказчика, в т.ч.</t>
  </si>
  <si>
    <t>АВГУСТ</t>
  </si>
  <si>
    <t>3 закупки в рамках гос.программы</t>
  </si>
  <si>
    <t>ЯНВАРЬ</t>
  </si>
  <si>
    <t>Всего 0 закупок</t>
  </si>
  <si>
    <t>Итого 0 закупок для 0 заказчиков, в т.ч.</t>
  </si>
  <si>
    <t>0 закупок, относящихся к категории "Прочие"</t>
  </si>
  <si>
    <t>Государственная программа "Развитие образования  Липецкой области"</t>
  </si>
  <si>
    <t>Государственная программа  "Развитие образования  Липецкой области"</t>
  </si>
  <si>
    <t>АПРЕЛЬ</t>
  </si>
  <si>
    <t>МАЙ</t>
  </si>
  <si>
    <t>ИЮНЬ</t>
  </si>
  <si>
    <t>1 закупка, относящаяся к категории "Прочие"</t>
  </si>
  <si>
    <t>Итого 3 закупоки для 3 заказчиков, в т.ч.</t>
  </si>
  <si>
    <t>СЕНТЯБРЬ</t>
  </si>
  <si>
    <t>ОКТЯБРЬ</t>
  </si>
  <si>
    <t>НОЯБРЬ</t>
  </si>
  <si>
    <t>ДЕКАБРЬ</t>
  </si>
  <si>
    <t>ВСЕГО 2026</t>
  </si>
  <si>
    <t>8 закупок, относящихся к категории "Прочие"</t>
  </si>
  <si>
    <t>3 закупки, относящиеся к категории "Прочие"</t>
  </si>
  <si>
    <t>Итого 4 закупки для 4 заказчиков, в т.ч.</t>
  </si>
  <si>
    <t>3 закупки в рамках гос.программ</t>
  </si>
  <si>
    <t>7 закупок в рамках гос.программ</t>
  </si>
  <si>
    <t>Всего 15  закупок для  13 заказчиков, в т.ч.</t>
  </si>
  <si>
    <t>Наименование 
заказчика</t>
  </si>
  <si>
    <t>4 закупки, относящихся к категории "Прочие"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</si>
</sst>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2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14" fillId="0" borderId="0" xfId="0" applyFont="1"/>
    <xf numFmtId="0" fontId="2" fillId="0" borderId="0" xfId="0" applyFont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8" fillId="0" borderId="0" xfId="0" applyFont="1" applyFill="1"/>
    <xf numFmtId="4" fontId="15" fillId="0" borderId="0" xfId="0" applyNumberFormat="1" applyFont="1" applyAlignment="1">
      <alignment horizontal="left" vertical="top"/>
    </xf>
    <xf numFmtId="4" fontId="6" fillId="2" borderId="2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2" fillId="7" borderId="0" xfId="0" applyFont="1" applyFill="1"/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6" fontId="14" fillId="2" borderId="10" xfId="0" applyNumberFormat="1" applyFont="1" applyFill="1" applyBorder="1" applyAlignment="1">
      <alignment vertical="center" wrapText="1"/>
    </xf>
    <xf numFmtId="166" fontId="14" fillId="2" borderId="10" xfId="0" applyNumberFormat="1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0" fontId="14" fillId="2" borderId="11" xfId="0" applyFont="1" applyFill="1" applyBorder="1"/>
    <xf numFmtId="0" fontId="1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right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vertical="center"/>
    </xf>
    <xf numFmtId="4" fontId="2" fillId="6" borderId="8" xfId="0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vertical="center"/>
    </xf>
    <xf numFmtId="4" fontId="2" fillId="5" borderId="8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horizontal="center" vertical="center" wrapText="1"/>
    </xf>
    <xf numFmtId="4" fontId="18" fillId="3" borderId="8" xfId="0" applyNumberFormat="1" applyFont="1" applyFill="1" applyBorder="1" applyAlignment="1">
      <alignment horizontal="center" vertical="center" wrapText="1"/>
    </xf>
    <xf numFmtId="165" fontId="18" fillId="5" borderId="2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9" fontId="16" fillId="3" borderId="8" xfId="0" applyNumberFormat="1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49" fontId="18" fillId="5" borderId="8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5" xfId="0" applyBorder="1"/>
    <xf numFmtId="0" fontId="1" fillId="4" borderId="12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166" fontId="14" fillId="2" borderId="3" xfId="0" applyNumberFormat="1" applyFont="1" applyFill="1" applyBorder="1" applyAlignment="1">
      <alignment horizontal="left" vertical="center" wrapText="1"/>
    </xf>
    <xf numFmtId="166" fontId="14" fillId="2" borderId="9" xfId="0" applyNumberFormat="1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8"/>
  <sheetViews>
    <sheetView tabSelected="1" topLeftCell="D64" zoomScale="50" zoomScaleNormal="50" zoomScaleSheetLayoutView="40" workbookViewId="0">
      <selection activeCell="N80" sqref="N80"/>
    </sheetView>
  </sheetViews>
  <sheetFormatPr defaultColWidth="9.140625" defaultRowHeight="15" x14ac:dyDescent="0.25"/>
  <cols>
    <col min="1" max="1" width="9.140625" style="19"/>
    <col min="2" max="2" width="44.85546875" style="5" customWidth="1"/>
    <col min="3" max="3" width="20" style="5" customWidth="1"/>
    <col min="4" max="4" width="76.85546875" style="19" customWidth="1"/>
    <col min="5" max="6" width="31.140625" style="19" customWidth="1"/>
    <col min="7" max="7" width="38.5703125" style="2" customWidth="1"/>
    <col min="8" max="8" width="55.28515625" style="3" customWidth="1"/>
    <col min="9" max="9" width="38.7109375" style="19" customWidth="1"/>
    <col min="10" max="11" width="34.7109375" style="4" bestFit="1" customWidth="1"/>
    <col min="12" max="12" width="33.42578125" style="4" bestFit="1" customWidth="1"/>
    <col min="13" max="15" width="30.85546875" style="4" customWidth="1"/>
    <col min="16" max="16" width="27.42578125" style="4" hidden="1" customWidth="1"/>
    <col min="17" max="17" width="27.42578125" style="4" customWidth="1"/>
    <col min="18" max="18" width="16.28515625" style="1" bestFit="1" customWidth="1"/>
    <col min="19" max="16384" width="9.140625" style="1"/>
  </cols>
  <sheetData>
    <row r="1" spans="1:17" ht="90" customHeight="1" x14ac:dyDescent="0.25">
      <c r="M1" s="24"/>
      <c r="N1" s="74" t="s">
        <v>18</v>
      </c>
      <c r="O1" s="75"/>
      <c r="P1" s="75"/>
      <c r="Q1" s="75"/>
    </row>
    <row r="2" spans="1:17" ht="141" customHeight="1" thickBot="1" x14ac:dyDescent="0.3">
      <c r="A2" s="80" t="s">
        <v>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67.900000000000006" customHeight="1" x14ac:dyDescent="0.25">
      <c r="A3" s="81" t="s">
        <v>0</v>
      </c>
      <c r="B3" s="83" t="s">
        <v>102</v>
      </c>
      <c r="C3" s="83" t="s">
        <v>8</v>
      </c>
      <c r="D3" s="83" t="s">
        <v>14</v>
      </c>
      <c r="E3" s="83" t="s">
        <v>1</v>
      </c>
      <c r="F3" s="83" t="s">
        <v>5</v>
      </c>
      <c r="G3" s="83" t="s">
        <v>6</v>
      </c>
      <c r="H3" s="85" t="s">
        <v>2</v>
      </c>
      <c r="I3" s="83" t="s">
        <v>3</v>
      </c>
      <c r="J3" s="76" t="s">
        <v>4</v>
      </c>
      <c r="K3" s="76" t="s">
        <v>13</v>
      </c>
      <c r="L3" s="76"/>
      <c r="M3" s="76"/>
      <c r="N3" s="76"/>
      <c r="O3" s="76"/>
      <c r="P3" s="76" t="s">
        <v>7</v>
      </c>
      <c r="Q3" s="78" t="s">
        <v>15</v>
      </c>
    </row>
    <row r="4" spans="1:17" ht="139.15" customHeight="1" thickBot="1" x14ac:dyDescent="0.3">
      <c r="A4" s="82"/>
      <c r="B4" s="84"/>
      <c r="C4" s="84"/>
      <c r="D4" s="84"/>
      <c r="E4" s="84"/>
      <c r="F4" s="84"/>
      <c r="G4" s="84"/>
      <c r="H4" s="86"/>
      <c r="I4" s="84"/>
      <c r="J4" s="77"/>
      <c r="K4" s="25" t="s">
        <v>11</v>
      </c>
      <c r="L4" s="25" t="s">
        <v>21</v>
      </c>
      <c r="M4" s="25" t="s">
        <v>16</v>
      </c>
      <c r="N4" s="25" t="s">
        <v>17</v>
      </c>
      <c r="O4" s="25" t="s">
        <v>12</v>
      </c>
      <c r="P4" s="77"/>
      <c r="Q4" s="79"/>
    </row>
    <row r="5" spans="1:17" s="32" customFormat="1" ht="60" customHeight="1" thickBot="1" x14ac:dyDescent="0.3">
      <c r="A5" s="71" t="s">
        <v>80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</row>
    <row r="6" spans="1:17" s="16" customFormat="1" ht="104.25" customHeight="1" thickBot="1" x14ac:dyDescent="0.3">
      <c r="A6" s="33" t="s">
        <v>20</v>
      </c>
      <c r="B6" s="31" t="s">
        <v>20</v>
      </c>
      <c r="C6" s="34" t="s">
        <v>20</v>
      </c>
      <c r="D6" s="54" t="s">
        <v>20</v>
      </c>
      <c r="E6" s="54" t="s">
        <v>20</v>
      </c>
      <c r="F6" s="54" t="s">
        <v>20</v>
      </c>
      <c r="G6" s="54" t="s">
        <v>20</v>
      </c>
      <c r="H6" s="55" t="s">
        <v>20</v>
      </c>
      <c r="I6" s="54" t="s">
        <v>20</v>
      </c>
      <c r="J6" s="56" t="s">
        <v>20</v>
      </c>
      <c r="K6" s="56" t="s">
        <v>20</v>
      </c>
      <c r="L6" s="56" t="s">
        <v>20</v>
      </c>
      <c r="M6" s="56" t="s">
        <v>20</v>
      </c>
      <c r="N6" s="56" t="s">
        <v>20</v>
      </c>
      <c r="O6" s="56" t="s">
        <v>20</v>
      </c>
      <c r="P6" s="56" t="s">
        <v>20</v>
      </c>
      <c r="Q6" s="57" t="s">
        <v>20</v>
      </c>
    </row>
    <row r="7" spans="1:17" s="18" customFormat="1" ht="32.25" customHeight="1" thickBot="1" x14ac:dyDescent="0.35">
      <c r="A7" s="69" t="s">
        <v>81</v>
      </c>
      <c r="B7" s="70"/>
      <c r="C7" s="35"/>
      <c r="D7" s="35"/>
      <c r="E7" s="36"/>
      <c r="F7" s="36"/>
      <c r="G7" s="36"/>
      <c r="H7" s="36"/>
      <c r="I7" s="36"/>
      <c r="J7" s="37"/>
      <c r="K7" s="37"/>
      <c r="L7" s="37"/>
      <c r="M7" s="37"/>
      <c r="N7" s="37"/>
      <c r="O7" s="37"/>
      <c r="P7" s="38"/>
      <c r="Q7" s="39"/>
    </row>
    <row r="8" spans="1:17" s="16" customFormat="1" ht="47.25" customHeight="1" x14ac:dyDescent="0.25">
      <c r="A8" s="67" t="s">
        <v>82</v>
      </c>
      <c r="B8" s="68"/>
      <c r="C8" s="68"/>
      <c r="D8" s="68"/>
      <c r="E8" s="40"/>
      <c r="F8" s="40"/>
      <c r="G8" s="40"/>
      <c r="H8" s="41"/>
      <c r="I8" s="41"/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3"/>
      <c r="Q8" s="44"/>
    </row>
    <row r="9" spans="1:17" s="16" customFormat="1" ht="47.25" customHeight="1" x14ac:dyDescent="0.25">
      <c r="A9" s="45" t="s">
        <v>75</v>
      </c>
      <c r="B9" s="8"/>
      <c r="C9" s="10"/>
      <c r="D9" s="8"/>
      <c r="E9" s="8"/>
      <c r="F9" s="8"/>
      <c r="G9" s="8"/>
      <c r="H9" s="8"/>
      <c r="I9" s="8"/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4"/>
      <c r="Q9" s="46"/>
    </row>
    <row r="10" spans="1:17" s="16" customFormat="1" ht="47.25" customHeight="1" x14ac:dyDescent="0.25">
      <c r="A10" s="47" t="s">
        <v>71</v>
      </c>
      <c r="B10" s="9"/>
      <c r="C10" s="12"/>
      <c r="D10" s="9"/>
      <c r="E10" s="9"/>
      <c r="F10" s="9"/>
      <c r="G10" s="9"/>
      <c r="H10" s="9"/>
      <c r="I10" s="9"/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5"/>
      <c r="Q10" s="48"/>
    </row>
    <row r="11" spans="1:17" s="16" customFormat="1" ht="47.25" customHeight="1" thickBot="1" x14ac:dyDescent="0.3">
      <c r="A11" s="49" t="s">
        <v>83</v>
      </c>
      <c r="B11" s="50"/>
      <c r="C11" s="50"/>
      <c r="D11" s="50"/>
      <c r="E11" s="50"/>
      <c r="F11" s="50"/>
      <c r="G11" s="50"/>
      <c r="H11" s="50"/>
      <c r="I11" s="50"/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2"/>
      <c r="Q11" s="53"/>
    </row>
    <row r="12" spans="1:17" s="32" customFormat="1" ht="60" customHeight="1" thickBot="1" x14ac:dyDescent="0.3">
      <c r="A12" s="71" t="s">
        <v>70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7" s="16" customFormat="1" ht="105" customHeight="1" x14ac:dyDescent="0.25">
      <c r="A13" s="59">
        <v>1</v>
      </c>
      <c r="B13" s="87" t="s">
        <v>22</v>
      </c>
      <c r="C13" s="89">
        <v>4816008805</v>
      </c>
      <c r="D13" s="31" t="s">
        <v>23</v>
      </c>
      <c r="E13" s="31" t="s">
        <v>20</v>
      </c>
      <c r="F13" s="31" t="s">
        <v>20</v>
      </c>
      <c r="G13" s="31" t="s">
        <v>20</v>
      </c>
      <c r="H13" s="20" t="s">
        <v>26</v>
      </c>
      <c r="I13" s="31" t="s">
        <v>27</v>
      </c>
      <c r="J13" s="21">
        <f>K13</f>
        <v>1200000</v>
      </c>
      <c r="K13" s="21">
        <f>SUM(L13:O13)</f>
        <v>1200000</v>
      </c>
      <c r="L13" s="21">
        <v>0</v>
      </c>
      <c r="M13" s="21">
        <v>0</v>
      </c>
      <c r="N13" s="21">
        <v>1200000</v>
      </c>
      <c r="O13" s="21">
        <v>0</v>
      </c>
      <c r="P13" s="22" t="s">
        <v>48</v>
      </c>
      <c r="Q13" s="60" t="s">
        <v>31</v>
      </c>
    </row>
    <row r="14" spans="1:17" s="16" customFormat="1" ht="105" customHeight="1" x14ac:dyDescent="0.25">
      <c r="A14" s="59">
        <v>2</v>
      </c>
      <c r="B14" s="88"/>
      <c r="C14" s="90"/>
      <c r="D14" s="31" t="s">
        <v>24</v>
      </c>
      <c r="E14" s="31" t="s">
        <v>20</v>
      </c>
      <c r="F14" s="31" t="s">
        <v>20</v>
      </c>
      <c r="G14" s="31" t="s">
        <v>20</v>
      </c>
      <c r="H14" s="20" t="s">
        <v>28</v>
      </c>
      <c r="I14" s="31" t="s">
        <v>27</v>
      </c>
      <c r="J14" s="21">
        <f t="shared" ref="J14:J15" si="0">K14</f>
        <v>1200000</v>
      </c>
      <c r="K14" s="21">
        <f>SUM(L14:O14)</f>
        <v>1200000</v>
      </c>
      <c r="L14" s="21">
        <v>0</v>
      </c>
      <c r="M14" s="21">
        <v>0</v>
      </c>
      <c r="N14" s="21">
        <v>1200000</v>
      </c>
      <c r="O14" s="21">
        <v>0</v>
      </c>
      <c r="P14" s="22" t="s">
        <v>48</v>
      </c>
      <c r="Q14" s="60" t="s">
        <v>31</v>
      </c>
    </row>
    <row r="15" spans="1:17" s="16" customFormat="1" ht="105" customHeight="1" thickBot="1" x14ac:dyDescent="0.3">
      <c r="A15" s="59">
        <v>3</v>
      </c>
      <c r="B15" s="88"/>
      <c r="C15" s="90"/>
      <c r="D15" s="31" t="s">
        <v>25</v>
      </c>
      <c r="E15" s="31" t="s">
        <v>20</v>
      </c>
      <c r="F15" s="31" t="s">
        <v>20</v>
      </c>
      <c r="G15" s="31" t="s">
        <v>20</v>
      </c>
      <c r="H15" s="20" t="s">
        <v>29</v>
      </c>
      <c r="I15" s="31" t="s">
        <v>30</v>
      </c>
      <c r="J15" s="21">
        <f t="shared" si="0"/>
        <v>1000000</v>
      </c>
      <c r="K15" s="21">
        <f>SUM(L15:O15)</f>
        <v>1000000</v>
      </c>
      <c r="L15" s="21">
        <v>0</v>
      </c>
      <c r="M15" s="21">
        <v>0</v>
      </c>
      <c r="N15" s="21">
        <v>1000000</v>
      </c>
      <c r="O15" s="21">
        <v>0</v>
      </c>
      <c r="P15" s="22" t="s">
        <v>48</v>
      </c>
      <c r="Q15" s="60" t="s">
        <v>31</v>
      </c>
    </row>
    <row r="16" spans="1:17" s="18" customFormat="1" ht="32.25" customHeight="1" thickBot="1" x14ac:dyDescent="0.35">
      <c r="A16" s="69" t="s">
        <v>50</v>
      </c>
      <c r="B16" s="70"/>
      <c r="C16" s="35"/>
      <c r="D16" s="35"/>
      <c r="E16" s="36"/>
      <c r="F16" s="36"/>
      <c r="G16" s="36"/>
      <c r="H16" s="36"/>
      <c r="I16" s="36"/>
      <c r="J16" s="37">
        <f>J15+J14+J13</f>
        <v>3400000</v>
      </c>
      <c r="K16" s="37">
        <f>K15+K14+K13</f>
        <v>3400000</v>
      </c>
      <c r="L16" s="37">
        <f t="shared" ref="K16:O16" si="1">L15+L14+L13</f>
        <v>0</v>
      </c>
      <c r="M16" s="37">
        <f t="shared" si="1"/>
        <v>0</v>
      </c>
      <c r="N16" s="37">
        <f t="shared" si="1"/>
        <v>3400000</v>
      </c>
      <c r="O16" s="37">
        <f t="shared" si="1"/>
        <v>0</v>
      </c>
      <c r="P16" s="38"/>
      <c r="Q16" s="39"/>
    </row>
    <row r="17" spans="1:18" s="16" customFormat="1" ht="104.25" customHeight="1" thickBot="1" x14ac:dyDescent="0.35">
      <c r="A17" s="59">
        <v>1</v>
      </c>
      <c r="B17" s="30" t="s">
        <v>37</v>
      </c>
      <c r="C17" s="30">
        <v>4808004268</v>
      </c>
      <c r="D17" s="26" t="s">
        <v>45</v>
      </c>
      <c r="E17" s="26" t="s">
        <v>20</v>
      </c>
      <c r="F17" s="26" t="s">
        <v>20</v>
      </c>
      <c r="G17" s="26" t="s">
        <v>84</v>
      </c>
      <c r="H17" s="27" t="s">
        <v>46</v>
      </c>
      <c r="I17" s="26" t="s">
        <v>47</v>
      </c>
      <c r="J17" s="28">
        <f>K17</f>
        <v>131424560</v>
      </c>
      <c r="K17" s="28">
        <f>SUM(L17:O17)</f>
        <v>131424560</v>
      </c>
      <c r="L17" s="28">
        <v>82403199.120000005</v>
      </c>
      <c r="M17" s="28">
        <v>42450132.880000003</v>
      </c>
      <c r="N17" s="28">
        <v>6571228</v>
      </c>
      <c r="O17" s="28">
        <v>0</v>
      </c>
      <c r="P17" s="26" t="s">
        <v>48</v>
      </c>
      <c r="Q17" s="61" t="s">
        <v>49</v>
      </c>
      <c r="R17" s="23"/>
    </row>
    <row r="18" spans="1:18" s="18" customFormat="1" ht="32.25" customHeight="1" thickBot="1" x14ac:dyDescent="0.35">
      <c r="A18" s="69" t="s">
        <v>19</v>
      </c>
      <c r="B18" s="70"/>
      <c r="C18" s="35"/>
      <c r="D18" s="35"/>
      <c r="E18" s="36"/>
      <c r="F18" s="36"/>
      <c r="G18" s="36"/>
      <c r="H18" s="36"/>
      <c r="I18" s="36"/>
      <c r="J18" s="37">
        <f>SUM(J17)</f>
        <v>131424560</v>
      </c>
      <c r="K18" s="37">
        <f t="shared" ref="K18:O18" si="2">SUM(K17)</f>
        <v>131424560</v>
      </c>
      <c r="L18" s="37">
        <f t="shared" si="2"/>
        <v>82403199.120000005</v>
      </c>
      <c r="M18" s="37">
        <f t="shared" si="2"/>
        <v>42450132.880000003</v>
      </c>
      <c r="N18" s="37">
        <f t="shared" si="2"/>
        <v>6571228</v>
      </c>
      <c r="O18" s="37">
        <f t="shared" si="2"/>
        <v>0</v>
      </c>
      <c r="P18" s="38"/>
      <c r="Q18" s="39"/>
    </row>
    <row r="19" spans="1:18" s="16" customFormat="1" ht="104.25" customHeight="1" thickBot="1" x14ac:dyDescent="0.35">
      <c r="A19" s="59">
        <v>1</v>
      </c>
      <c r="B19" s="30" t="s">
        <v>51</v>
      </c>
      <c r="C19" s="30">
        <v>4808015894</v>
      </c>
      <c r="D19" s="26" t="s">
        <v>45</v>
      </c>
      <c r="E19" s="26" t="s">
        <v>20</v>
      </c>
      <c r="F19" s="26" t="s">
        <v>20</v>
      </c>
      <c r="G19" s="26" t="s">
        <v>84</v>
      </c>
      <c r="H19" s="27" t="s">
        <v>52</v>
      </c>
      <c r="I19" s="26" t="s">
        <v>47</v>
      </c>
      <c r="J19" s="28">
        <f>K19</f>
        <v>37101594.890000001</v>
      </c>
      <c r="K19" s="28">
        <f>SUM(L19:O19)</f>
        <v>37101594.890000001</v>
      </c>
      <c r="L19" s="28">
        <v>23262700</v>
      </c>
      <c r="M19" s="28">
        <v>11983815.15</v>
      </c>
      <c r="N19" s="28">
        <v>1855079.74</v>
      </c>
      <c r="O19" s="28">
        <v>0</v>
      </c>
      <c r="P19" s="26" t="s">
        <v>48</v>
      </c>
      <c r="Q19" s="61" t="s">
        <v>49</v>
      </c>
      <c r="R19" s="23"/>
    </row>
    <row r="20" spans="1:18" s="18" customFormat="1" ht="32.25" customHeight="1" thickBot="1" x14ac:dyDescent="0.35">
      <c r="A20" s="69" t="s">
        <v>19</v>
      </c>
      <c r="B20" s="70"/>
      <c r="C20" s="35"/>
      <c r="D20" s="35"/>
      <c r="E20" s="36"/>
      <c r="F20" s="36"/>
      <c r="G20" s="36"/>
      <c r="H20" s="36"/>
      <c r="I20" s="36"/>
      <c r="J20" s="37">
        <f>SUM(J19)</f>
        <v>37101594.890000001</v>
      </c>
      <c r="K20" s="37">
        <f t="shared" ref="K20:O20" si="3">SUM(K19)</f>
        <v>37101594.890000001</v>
      </c>
      <c r="L20" s="37">
        <f t="shared" si="3"/>
        <v>23262700</v>
      </c>
      <c r="M20" s="37">
        <f t="shared" si="3"/>
        <v>11983815.15</v>
      </c>
      <c r="N20" s="37">
        <f t="shared" si="3"/>
        <v>1855079.74</v>
      </c>
      <c r="O20" s="37">
        <f t="shared" si="3"/>
        <v>0</v>
      </c>
      <c r="P20" s="38"/>
      <c r="Q20" s="39"/>
    </row>
    <row r="21" spans="1:18" s="16" customFormat="1" ht="104.25" customHeight="1" thickBot="1" x14ac:dyDescent="0.35">
      <c r="A21" s="59">
        <v>1</v>
      </c>
      <c r="B21" s="30" t="s">
        <v>53</v>
      </c>
      <c r="C21" s="30">
        <v>4808004331</v>
      </c>
      <c r="D21" s="26" t="s">
        <v>45</v>
      </c>
      <c r="E21" s="26" t="s">
        <v>20</v>
      </c>
      <c r="F21" s="26" t="s">
        <v>20</v>
      </c>
      <c r="G21" s="26" t="s">
        <v>85</v>
      </c>
      <c r="H21" s="27" t="s">
        <v>54</v>
      </c>
      <c r="I21" s="26" t="s">
        <v>47</v>
      </c>
      <c r="J21" s="28">
        <f>K21</f>
        <v>52102716.530000001</v>
      </c>
      <c r="K21" s="28">
        <f>SUM(L21:O21)</f>
        <v>52102716.530000001</v>
      </c>
      <c r="L21" s="28">
        <v>32668400.879999999</v>
      </c>
      <c r="M21" s="28">
        <v>16829176.210000001</v>
      </c>
      <c r="N21" s="28">
        <v>2605139.44</v>
      </c>
      <c r="O21" s="28">
        <v>0</v>
      </c>
      <c r="P21" s="26" t="s">
        <v>48</v>
      </c>
      <c r="Q21" s="61" t="s">
        <v>49</v>
      </c>
      <c r="R21" s="23"/>
    </row>
    <row r="22" spans="1:18" s="18" customFormat="1" ht="32.25" customHeight="1" thickBot="1" x14ac:dyDescent="0.35">
      <c r="A22" s="69" t="s">
        <v>19</v>
      </c>
      <c r="B22" s="70"/>
      <c r="C22" s="35"/>
      <c r="D22" s="35"/>
      <c r="E22" s="36"/>
      <c r="F22" s="36"/>
      <c r="G22" s="36"/>
      <c r="H22" s="36"/>
      <c r="I22" s="36"/>
      <c r="J22" s="37">
        <f>SUM(J21)</f>
        <v>52102716.530000001</v>
      </c>
      <c r="K22" s="37">
        <f t="shared" ref="K22:O22" si="4">SUM(K21)</f>
        <v>52102716.530000001</v>
      </c>
      <c r="L22" s="37">
        <f t="shared" si="4"/>
        <v>32668400.879999999</v>
      </c>
      <c r="M22" s="37">
        <f t="shared" si="4"/>
        <v>16829176.210000001</v>
      </c>
      <c r="N22" s="37">
        <f t="shared" si="4"/>
        <v>2605139.44</v>
      </c>
      <c r="O22" s="37">
        <f t="shared" si="4"/>
        <v>0</v>
      </c>
      <c r="P22" s="38"/>
      <c r="Q22" s="39"/>
    </row>
    <row r="23" spans="1:18" s="16" customFormat="1" ht="104.25" customHeight="1" thickBot="1" x14ac:dyDescent="0.3">
      <c r="A23" s="59">
        <v>1</v>
      </c>
      <c r="B23" s="30" t="s">
        <v>66</v>
      </c>
      <c r="C23" s="30">
        <v>4808004980</v>
      </c>
      <c r="D23" s="31" t="s">
        <v>67</v>
      </c>
      <c r="E23" s="31" t="s">
        <v>20</v>
      </c>
      <c r="F23" s="31" t="s">
        <v>20</v>
      </c>
      <c r="G23" s="31" t="s">
        <v>20</v>
      </c>
      <c r="H23" s="20" t="s">
        <v>68</v>
      </c>
      <c r="I23" s="31" t="s">
        <v>69</v>
      </c>
      <c r="J23" s="21">
        <f>K23</f>
        <v>3743936.4</v>
      </c>
      <c r="K23" s="21">
        <f>SUM(L23:O23)</f>
        <v>3743936.4</v>
      </c>
      <c r="L23" s="21">
        <v>0</v>
      </c>
      <c r="M23" s="21">
        <v>0</v>
      </c>
      <c r="N23" s="21">
        <v>3743936.4</v>
      </c>
      <c r="O23" s="21">
        <v>0</v>
      </c>
      <c r="P23" s="22" t="s">
        <v>48</v>
      </c>
      <c r="Q23" s="60" t="s">
        <v>31</v>
      </c>
    </row>
    <row r="24" spans="1:18" s="18" customFormat="1" ht="32.25" customHeight="1" thickBot="1" x14ac:dyDescent="0.35">
      <c r="A24" s="69" t="s">
        <v>19</v>
      </c>
      <c r="B24" s="70"/>
      <c r="C24" s="35"/>
      <c r="D24" s="35"/>
      <c r="E24" s="36"/>
      <c r="F24" s="36"/>
      <c r="G24" s="36"/>
      <c r="H24" s="36"/>
      <c r="I24" s="36"/>
      <c r="J24" s="37">
        <f>SUM(J23)</f>
        <v>3743936.4</v>
      </c>
      <c r="K24" s="37">
        <f t="shared" ref="K24:O24" si="5">SUM(K23)</f>
        <v>3743936.4</v>
      </c>
      <c r="L24" s="37">
        <f t="shared" si="5"/>
        <v>0</v>
      </c>
      <c r="M24" s="37">
        <f t="shared" si="5"/>
        <v>0</v>
      </c>
      <c r="N24" s="37">
        <f t="shared" si="5"/>
        <v>3743936.4</v>
      </c>
      <c r="O24" s="37">
        <f t="shared" si="5"/>
        <v>0</v>
      </c>
      <c r="P24" s="38"/>
      <c r="Q24" s="39"/>
    </row>
    <row r="25" spans="1:18" s="16" customFormat="1" ht="47.25" customHeight="1" x14ac:dyDescent="0.25">
      <c r="A25" s="67" t="s">
        <v>72</v>
      </c>
      <c r="B25" s="68"/>
      <c r="C25" s="68"/>
      <c r="D25" s="68"/>
      <c r="E25" s="40"/>
      <c r="F25" s="40"/>
      <c r="G25" s="40"/>
      <c r="H25" s="41"/>
      <c r="I25" s="41"/>
      <c r="J25" s="42">
        <f>J16+J18+J20+J22+J24</f>
        <v>227772807.81999999</v>
      </c>
      <c r="K25" s="42">
        <f>K26+K27+K28</f>
        <v>227772807.82000002</v>
      </c>
      <c r="L25" s="42">
        <f t="shared" ref="K25:O25" si="6">L16+L18+L20+L22+L24</f>
        <v>138334300</v>
      </c>
      <c r="M25" s="42">
        <f t="shared" si="6"/>
        <v>71263124.24000001</v>
      </c>
      <c r="N25" s="42">
        <f t="shared" si="6"/>
        <v>18175383.579999998</v>
      </c>
      <c r="O25" s="42">
        <f t="shared" si="6"/>
        <v>0</v>
      </c>
      <c r="P25" s="43"/>
      <c r="Q25" s="44"/>
    </row>
    <row r="26" spans="1:18" s="16" customFormat="1" ht="47.25" customHeight="1" x14ac:dyDescent="0.25">
      <c r="A26" s="45" t="s">
        <v>75</v>
      </c>
      <c r="B26" s="8"/>
      <c r="C26" s="10"/>
      <c r="D26" s="8"/>
      <c r="E26" s="8"/>
      <c r="F26" s="8"/>
      <c r="G26" s="8"/>
      <c r="H26" s="8"/>
      <c r="I26" s="8"/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4"/>
      <c r="Q26" s="46"/>
    </row>
    <row r="27" spans="1:18" s="16" customFormat="1" ht="47.25" customHeight="1" x14ac:dyDescent="0.25">
      <c r="A27" s="47" t="s">
        <v>99</v>
      </c>
      <c r="B27" s="9"/>
      <c r="C27" s="12"/>
      <c r="D27" s="9"/>
      <c r="E27" s="9"/>
      <c r="F27" s="9"/>
      <c r="G27" s="9"/>
      <c r="H27" s="9"/>
      <c r="I27" s="9"/>
      <c r="J27" s="13">
        <f>J21+J19+J17</f>
        <v>220628871.42000002</v>
      </c>
      <c r="K27" s="13">
        <f t="shared" ref="K27:O27" si="7">K21+K19+K17</f>
        <v>220628871.42000002</v>
      </c>
      <c r="L27" s="13">
        <f t="shared" si="7"/>
        <v>138334300</v>
      </c>
      <c r="M27" s="13">
        <f t="shared" si="7"/>
        <v>71263124.24000001</v>
      </c>
      <c r="N27" s="13">
        <f t="shared" si="7"/>
        <v>11031447.18</v>
      </c>
      <c r="O27" s="13">
        <f t="shared" si="7"/>
        <v>0</v>
      </c>
      <c r="P27" s="15"/>
      <c r="Q27" s="48"/>
    </row>
    <row r="28" spans="1:18" s="16" customFormat="1" ht="47.25" customHeight="1" thickBot="1" x14ac:dyDescent="0.3">
      <c r="A28" s="49" t="s">
        <v>103</v>
      </c>
      <c r="B28" s="50"/>
      <c r="C28" s="50"/>
      <c r="D28" s="50"/>
      <c r="E28" s="50"/>
      <c r="F28" s="50"/>
      <c r="G28" s="50"/>
      <c r="H28" s="50"/>
      <c r="I28" s="50"/>
      <c r="J28" s="51">
        <f>J13+J14+J15+J23</f>
        <v>7143936.4000000004</v>
      </c>
      <c r="K28" s="51">
        <f t="shared" ref="K28:O28" si="8">K13+K14+K15+K23</f>
        <v>7143936.4000000004</v>
      </c>
      <c r="L28" s="51">
        <f t="shared" si="8"/>
        <v>0</v>
      </c>
      <c r="M28" s="51">
        <f t="shared" si="8"/>
        <v>0</v>
      </c>
      <c r="N28" s="51">
        <f t="shared" si="8"/>
        <v>7143936.4000000004</v>
      </c>
      <c r="O28" s="51">
        <f t="shared" si="8"/>
        <v>0</v>
      </c>
      <c r="P28" s="52"/>
      <c r="Q28" s="53"/>
    </row>
    <row r="29" spans="1:18" s="32" customFormat="1" ht="60" customHeight="1" thickBot="1" x14ac:dyDescent="0.3">
      <c r="A29" s="71" t="s">
        <v>73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</row>
    <row r="30" spans="1:18" s="16" customFormat="1" ht="104.25" customHeight="1" thickBot="1" x14ac:dyDescent="0.35">
      <c r="A30" s="31">
        <v>1</v>
      </c>
      <c r="B30" s="62" t="s">
        <v>22</v>
      </c>
      <c r="C30" s="30">
        <v>4816008805</v>
      </c>
      <c r="D30" s="26" t="s">
        <v>32</v>
      </c>
      <c r="E30" s="26" t="s">
        <v>20</v>
      </c>
      <c r="F30" s="26" t="s">
        <v>20</v>
      </c>
      <c r="G30" s="26" t="s">
        <v>33</v>
      </c>
      <c r="H30" s="27" t="s">
        <v>34</v>
      </c>
      <c r="I30" s="26" t="s">
        <v>35</v>
      </c>
      <c r="J30" s="28">
        <v>462587.15</v>
      </c>
      <c r="K30" s="28">
        <f>SUM(L30:O30)</f>
        <v>462587.15</v>
      </c>
      <c r="L30" s="28">
        <v>174419.62</v>
      </c>
      <c r="M30" s="28">
        <v>74751.27</v>
      </c>
      <c r="N30" s="28">
        <v>213416.26</v>
      </c>
      <c r="O30" s="28">
        <v>0</v>
      </c>
      <c r="P30" s="26" t="s">
        <v>41</v>
      </c>
      <c r="Q30" s="61" t="s">
        <v>31</v>
      </c>
      <c r="R30" s="23"/>
    </row>
    <row r="31" spans="1:18" s="18" customFormat="1" ht="32.25" customHeight="1" thickBot="1" x14ac:dyDescent="0.35">
      <c r="A31" s="69" t="s">
        <v>19</v>
      </c>
      <c r="B31" s="70"/>
      <c r="C31" s="35"/>
      <c r="D31" s="35"/>
      <c r="E31" s="36"/>
      <c r="F31" s="36"/>
      <c r="G31" s="36"/>
      <c r="H31" s="36"/>
      <c r="I31" s="36"/>
      <c r="J31" s="37">
        <f>J30</f>
        <v>462587.15</v>
      </c>
      <c r="K31" s="37">
        <f t="shared" ref="K31:O31" si="9">K30</f>
        <v>462587.15</v>
      </c>
      <c r="L31" s="37">
        <f t="shared" si="9"/>
        <v>174419.62</v>
      </c>
      <c r="M31" s="37">
        <f t="shared" si="9"/>
        <v>74751.27</v>
      </c>
      <c r="N31" s="37">
        <f t="shared" si="9"/>
        <v>213416.26</v>
      </c>
      <c r="O31" s="37">
        <f t="shared" si="9"/>
        <v>0</v>
      </c>
      <c r="P31" s="38"/>
      <c r="Q31" s="39"/>
    </row>
    <row r="32" spans="1:18" s="16" customFormat="1" ht="104.25" customHeight="1" thickBot="1" x14ac:dyDescent="0.3">
      <c r="A32" s="59">
        <v>1</v>
      </c>
      <c r="B32" s="30" t="s">
        <v>37</v>
      </c>
      <c r="C32" s="30">
        <v>4808004268</v>
      </c>
      <c r="D32" s="31" t="s">
        <v>38</v>
      </c>
      <c r="E32" s="31" t="s">
        <v>20</v>
      </c>
      <c r="F32" s="31" t="s">
        <v>20</v>
      </c>
      <c r="G32" s="31" t="s">
        <v>20</v>
      </c>
      <c r="H32" s="20" t="s">
        <v>39</v>
      </c>
      <c r="I32" s="31" t="s">
        <v>40</v>
      </c>
      <c r="J32" s="21">
        <f>K32</f>
        <v>637500</v>
      </c>
      <c r="K32" s="21">
        <f>SUM(L32:O32)</f>
        <v>637500</v>
      </c>
      <c r="L32" s="21">
        <v>0</v>
      </c>
      <c r="M32" s="21">
        <v>0</v>
      </c>
      <c r="N32" s="21">
        <v>637500</v>
      </c>
      <c r="O32" s="21">
        <v>0</v>
      </c>
      <c r="P32" s="22" t="s">
        <v>41</v>
      </c>
      <c r="Q32" s="60" t="s">
        <v>31</v>
      </c>
    </row>
    <row r="33" spans="1:17" s="18" customFormat="1" ht="32.25" customHeight="1" thickBot="1" x14ac:dyDescent="0.35">
      <c r="A33" s="69" t="s">
        <v>19</v>
      </c>
      <c r="B33" s="70"/>
      <c r="C33" s="35"/>
      <c r="D33" s="35"/>
      <c r="E33" s="36"/>
      <c r="F33" s="36"/>
      <c r="G33" s="36"/>
      <c r="H33" s="36"/>
      <c r="I33" s="36"/>
      <c r="J33" s="37">
        <f>SUM(J32)</f>
        <v>637500</v>
      </c>
      <c r="K33" s="37">
        <f t="shared" ref="K33:O33" si="10">SUM(K32)</f>
        <v>637500</v>
      </c>
      <c r="L33" s="37">
        <f t="shared" si="10"/>
        <v>0</v>
      </c>
      <c r="M33" s="37">
        <f t="shared" si="10"/>
        <v>0</v>
      </c>
      <c r="N33" s="37">
        <f t="shared" si="10"/>
        <v>637500</v>
      </c>
      <c r="O33" s="37">
        <f t="shared" si="10"/>
        <v>0</v>
      </c>
      <c r="P33" s="38"/>
      <c r="Q33" s="39"/>
    </row>
    <row r="34" spans="1:17" s="16" customFormat="1" ht="104.25" customHeight="1" thickBot="1" x14ac:dyDescent="0.3">
      <c r="A34" s="59">
        <v>1</v>
      </c>
      <c r="B34" s="30" t="s">
        <v>55</v>
      </c>
      <c r="C34" s="30">
        <v>4808002126</v>
      </c>
      <c r="D34" s="31" t="s">
        <v>38</v>
      </c>
      <c r="E34" s="31" t="s">
        <v>20</v>
      </c>
      <c r="F34" s="31" t="s">
        <v>20</v>
      </c>
      <c r="G34" s="31" t="s">
        <v>20</v>
      </c>
      <c r="H34" s="20" t="s">
        <v>57</v>
      </c>
      <c r="I34" s="31" t="s">
        <v>40</v>
      </c>
      <c r="J34" s="21">
        <f>K34</f>
        <v>824000</v>
      </c>
      <c r="K34" s="21">
        <f>SUM(L34:O34)</f>
        <v>824000</v>
      </c>
      <c r="L34" s="21">
        <v>0</v>
      </c>
      <c r="M34" s="21">
        <v>0</v>
      </c>
      <c r="N34" s="21">
        <v>824000</v>
      </c>
      <c r="O34" s="21">
        <v>0</v>
      </c>
      <c r="P34" s="22" t="s">
        <v>41</v>
      </c>
      <c r="Q34" s="60" t="s">
        <v>31</v>
      </c>
    </row>
    <row r="35" spans="1:17" s="18" customFormat="1" ht="32.25" customHeight="1" thickBot="1" x14ac:dyDescent="0.35">
      <c r="A35" s="69" t="s">
        <v>19</v>
      </c>
      <c r="B35" s="70"/>
      <c r="C35" s="35"/>
      <c r="D35" s="35"/>
      <c r="E35" s="36"/>
      <c r="F35" s="36"/>
      <c r="G35" s="36"/>
      <c r="H35" s="36"/>
      <c r="I35" s="36"/>
      <c r="J35" s="37">
        <f>SUM(J34)</f>
        <v>824000</v>
      </c>
      <c r="K35" s="37">
        <f t="shared" ref="K35:O35" si="11">SUM(K34)</f>
        <v>824000</v>
      </c>
      <c r="L35" s="37">
        <f t="shared" si="11"/>
        <v>0</v>
      </c>
      <c r="M35" s="37">
        <f t="shared" si="11"/>
        <v>0</v>
      </c>
      <c r="N35" s="37">
        <f t="shared" si="11"/>
        <v>824000</v>
      </c>
      <c r="O35" s="37">
        <f t="shared" si="11"/>
        <v>0</v>
      </c>
      <c r="P35" s="38"/>
      <c r="Q35" s="39"/>
    </row>
    <row r="36" spans="1:17" s="16" customFormat="1" ht="104.25" customHeight="1" thickBot="1" x14ac:dyDescent="0.3">
      <c r="A36" s="59">
        <v>1</v>
      </c>
      <c r="B36" s="30" t="s">
        <v>58</v>
      </c>
      <c r="C36" s="30">
        <v>4808002126</v>
      </c>
      <c r="D36" s="31" t="s">
        <v>60</v>
      </c>
      <c r="E36" s="31" t="s">
        <v>20</v>
      </c>
      <c r="F36" s="31" t="s">
        <v>20</v>
      </c>
      <c r="G36" s="31" t="s">
        <v>20</v>
      </c>
      <c r="H36" s="20" t="s">
        <v>61</v>
      </c>
      <c r="I36" s="31" t="s">
        <v>40</v>
      </c>
      <c r="J36" s="21">
        <f>K36</f>
        <v>702600</v>
      </c>
      <c r="K36" s="21">
        <f>SUM(L36:O36)</f>
        <v>702600</v>
      </c>
      <c r="L36" s="21">
        <v>0</v>
      </c>
      <c r="M36" s="21">
        <v>0</v>
      </c>
      <c r="N36" s="21">
        <v>702600</v>
      </c>
      <c r="O36" s="21">
        <v>0</v>
      </c>
      <c r="P36" s="22" t="s">
        <v>41</v>
      </c>
      <c r="Q36" s="60" t="s">
        <v>31</v>
      </c>
    </row>
    <row r="37" spans="1:17" s="18" customFormat="1" ht="32.25" customHeight="1" thickBot="1" x14ac:dyDescent="0.35">
      <c r="A37" s="69" t="s">
        <v>19</v>
      </c>
      <c r="B37" s="70"/>
      <c r="C37" s="35"/>
      <c r="D37" s="35"/>
      <c r="E37" s="36"/>
      <c r="F37" s="36"/>
      <c r="G37" s="36"/>
      <c r="H37" s="36"/>
      <c r="I37" s="36"/>
      <c r="J37" s="37">
        <f>SUM(J36)</f>
        <v>702600</v>
      </c>
      <c r="K37" s="37">
        <f t="shared" ref="K37:O37" si="12">SUM(K36)</f>
        <v>702600</v>
      </c>
      <c r="L37" s="37">
        <f t="shared" si="12"/>
        <v>0</v>
      </c>
      <c r="M37" s="37">
        <f t="shared" si="12"/>
        <v>0</v>
      </c>
      <c r="N37" s="37">
        <f t="shared" si="12"/>
        <v>702600</v>
      </c>
      <c r="O37" s="37">
        <f t="shared" si="12"/>
        <v>0</v>
      </c>
      <c r="P37" s="38"/>
      <c r="Q37" s="39"/>
    </row>
    <row r="38" spans="1:17" s="16" customFormat="1" ht="47.25" customHeight="1" x14ac:dyDescent="0.25">
      <c r="A38" s="67" t="s">
        <v>98</v>
      </c>
      <c r="B38" s="68"/>
      <c r="C38" s="68"/>
      <c r="D38" s="68"/>
      <c r="E38" s="40"/>
      <c r="F38" s="40"/>
      <c r="G38" s="40"/>
      <c r="H38" s="41"/>
      <c r="I38" s="41"/>
      <c r="J38" s="42">
        <f>J31+J33+J35+J37</f>
        <v>2626687.15</v>
      </c>
      <c r="K38" s="42">
        <f>K39+K40+K41</f>
        <v>2626687.15</v>
      </c>
      <c r="L38" s="42">
        <f t="shared" ref="K38:O38" si="13">L31+L33+L35+L37</f>
        <v>174419.62</v>
      </c>
      <c r="M38" s="42">
        <f t="shared" si="13"/>
        <v>74751.27</v>
      </c>
      <c r="N38" s="42">
        <f t="shared" si="13"/>
        <v>2377516.2599999998</v>
      </c>
      <c r="O38" s="42">
        <f t="shared" si="13"/>
        <v>0</v>
      </c>
      <c r="P38" s="43"/>
      <c r="Q38" s="44"/>
    </row>
    <row r="39" spans="1:17" s="16" customFormat="1" ht="47.25" customHeight="1" x14ac:dyDescent="0.25">
      <c r="A39" s="45" t="s">
        <v>75</v>
      </c>
      <c r="B39" s="8"/>
      <c r="C39" s="10"/>
      <c r="D39" s="8"/>
      <c r="E39" s="8"/>
      <c r="F39" s="8"/>
      <c r="G39" s="8"/>
      <c r="H39" s="8"/>
      <c r="I39" s="8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4"/>
      <c r="Q39" s="46"/>
    </row>
    <row r="40" spans="1:17" s="16" customFormat="1" ht="47.25" customHeight="1" x14ac:dyDescent="0.25">
      <c r="A40" s="47" t="s">
        <v>74</v>
      </c>
      <c r="B40" s="9"/>
      <c r="C40" s="12"/>
      <c r="D40" s="9"/>
      <c r="E40" s="9"/>
      <c r="F40" s="9"/>
      <c r="G40" s="9"/>
      <c r="H40" s="9"/>
      <c r="I40" s="9"/>
      <c r="J40" s="13">
        <f>J30</f>
        <v>462587.15</v>
      </c>
      <c r="K40" s="13">
        <f t="shared" ref="K40:O40" si="14">K30</f>
        <v>462587.15</v>
      </c>
      <c r="L40" s="13">
        <f t="shared" si="14"/>
        <v>174419.62</v>
      </c>
      <c r="M40" s="13">
        <f t="shared" si="14"/>
        <v>74751.27</v>
      </c>
      <c r="N40" s="13">
        <f t="shared" si="14"/>
        <v>213416.26</v>
      </c>
      <c r="O40" s="13">
        <f t="shared" si="14"/>
        <v>0</v>
      </c>
      <c r="P40" s="15"/>
      <c r="Q40" s="48"/>
    </row>
    <row r="41" spans="1:17" s="16" customFormat="1" ht="47.25" customHeight="1" thickBot="1" x14ac:dyDescent="0.3">
      <c r="A41" s="49" t="s">
        <v>97</v>
      </c>
      <c r="B41" s="50"/>
      <c r="C41" s="50"/>
      <c r="D41" s="50"/>
      <c r="E41" s="50"/>
      <c r="F41" s="50"/>
      <c r="G41" s="50"/>
      <c r="H41" s="50"/>
      <c r="I41" s="50"/>
      <c r="J41" s="51">
        <f>J36+J34+J32</f>
        <v>2164100</v>
      </c>
      <c r="K41" s="51">
        <f t="shared" ref="K41:O41" si="15">K36+K34+K32</f>
        <v>2164100</v>
      </c>
      <c r="L41" s="51">
        <f t="shared" si="15"/>
        <v>0</v>
      </c>
      <c r="M41" s="51">
        <f t="shared" si="15"/>
        <v>0</v>
      </c>
      <c r="N41" s="51">
        <f t="shared" si="15"/>
        <v>2164100</v>
      </c>
      <c r="O41" s="51">
        <f t="shared" si="15"/>
        <v>0</v>
      </c>
      <c r="P41" s="52"/>
      <c r="Q41" s="53"/>
    </row>
    <row r="42" spans="1:17" s="32" customFormat="1" ht="60" customHeight="1" thickBot="1" x14ac:dyDescent="0.3">
      <c r="A42" s="71" t="s">
        <v>86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3"/>
    </row>
    <row r="43" spans="1:17" s="16" customFormat="1" ht="104.25" customHeight="1" thickBot="1" x14ac:dyDescent="0.3">
      <c r="A43" s="59" t="s">
        <v>20</v>
      </c>
      <c r="B43" s="30" t="s">
        <v>20</v>
      </c>
      <c r="C43" s="30" t="s">
        <v>20</v>
      </c>
      <c r="D43" s="31" t="s">
        <v>20</v>
      </c>
      <c r="E43" s="31" t="s">
        <v>20</v>
      </c>
      <c r="F43" s="31" t="s">
        <v>20</v>
      </c>
      <c r="G43" s="31" t="s">
        <v>20</v>
      </c>
      <c r="H43" s="20" t="s">
        <v>20</v>
      </c>
      <c r="I43" s="31" t="s">
        <v>20</v>
      </c>
      <c r="J43" s="21" t="s">
        <v>20</v>
      </c>
      <c r="K43" s="21" t="s">
        <v>20</v>
      </c>
      <c r="L43" s="21" t="s">
        <v>20</v>
      </c>
      <c r="M43" s="21" t="s">
        <v>20</v>
      </c>
      <c r="N43" s="21" t="s">
        <v>20</v>
      </c>
      <c r="O43" s="21" t="s">
        <v>20</v>
      </c>
      <c r="P43" s="22" t="s">
        <v>20</v>
      </c>
      <c r="Q43" s="60" t="s">
        <v>20</v>
      </c>
    </row>
    <row r="44" spans="1:17" s="18" customFormat="1" ht="32.25" customHeight="1" thickBot="1" x14ac:dyDescent="0.35">
      <c r="A44" s="69" t="s">
        <v>81</v>
      </c>
      <c r="B44" s="70"/>
      <c r="C44" s="35"/>
      <c r="D44" s="35"/>
      <c r="E44" s="36"/>
      <c r="F44" s="36"/>
      <c r="G44" s="36"/>
      <c r="H44" s="36"/>
      <c r="I44" s="36"/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8"/>
      <c r="Q44" s="39"/>
    </row>
    <row r="45" spans="1:17" s="16" customFormat="1" ht="47.25" customHeight="1" x14ac:dyDescent="0.25">
      <c r="A45" s="67" t="s">
        <v>82</v>
      </c>
      <c r="B45" s="68"/>
      <c r="C45" s="68"/>
      <c r="D45" s="68"/>
      <c r="E45" s="40"/>
      <c r="F45" s="40"/>
      <c r="G45" s="40"/>
      <c r="H45" s="41"/>
      <c r="I45" s="41"/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3"/>
      <c r="Q45" s="44"/>
    </row>
    <row r="46" spans="1:17" s="16" customFormat="1" ht="47.25" customHeight="1" x14ac:dyDescent="0.25">
      <c r="A46" s="45" t="s">
        <v>75</v>
      </c>
      <c r="B46" s="8"/>
      <c r="C46" s="10"/>
      <c r="D46" s="8"/>
      <c r="E46" s="8"/>
      <c r="F46" s="8"/>
      <c r="G46" s="8"/>
      <c r="H46" s="8"/>
      <c r="I46" s="8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4"/>
      <c r="Q46" s="46"/>
    </row>
    <row r="47" spans="1:17" s="16" customFormat="1" ht="47.25" customHeight="1" x14ac:dyDescent="0.25">
      <c r="A47" s="47" t="s">
        <v>71</v>
      </c>
      <c r="B47" s="9"/>
      <c r="C47" s="12"/>
      <c r="D47" s="9"/>
      <c r="E47" s="9"/>
      <c r="F47" s="9"/>
      <c r="G47" s="9"/>
      <c r="H47" s="9"/>
      <c r="I47" s="9"/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5"/>
      <c r="Q47" s="48"/>
    </row>
    <row r="48" spans="1:17" s="16" customFormat="1" ht="47.25" customHeight="1" thickBot="1" x14ac:dyDescent="0.3">
      <c r="A48" s="49" t="s">
        <v>83</v>
      </c>
      <c r="B48" s="50"/>
      <c r="C48" s="50"/>
      <c r="D48" s="50"/>
      <c r="E48" s="50"/>
      <c r="F48" s="50"/>
      <c r="G48" s="50"/>
      <c r="H48" s="50"/>
      <c r="I48" s="50"/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2"/>
      <c r="Q48" s="53"/>
    </row>
    <row r="49" spans="1:17" s="32" customFormat="1" ht="60" customHeight="1" thickBot="1" x14ac:dyDescent="0.3">
      <c r="A49" s="71" t="s">
        <v>87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3"/>
    </row>
    <row r="50" spans="1:17" s="16" customFormat="1" ht="105.75" customHeight="1" thickBot="1" x14ac:dyDescent="0.3">
      <c r="A50" s="59" t="s">
        <v>20</v>
      </c>
      <c r="B50" s="30" t="s">
        <v>20</v>
      </c>
      <c r="C50" s="30" t="s">
        <v>20</v>
      </c>
      <c r="D50" s="31" t="s">
        <v>20</v>
      </c>
      <c r="E50" s="31" t="s">
        <v>20</v>
      </c>
      <c r="F50" s="31" t="s">
        <v>20</v>
      </c>
      <c r="G50" s="31" t="s">
        <v>20</v>
      </c>
      <c r="H50" s="20" t="s">
        <v>20</v>
      </c>
      <c r="I50" s="31" t="s">
        <v>20</v>
      </c>
      <c r="J50" s="21" t="s">
        <v>20</v>
      </c>
      <c r="K50" s="21" t="s">
        <v>20</v>
      </c>
      <c r="L50" s="21" t="s">
        <v>20</v>
      </c>
      <c r="M50" s="21" t="s">
        <v>20</v>
      </c>
      <c r="N50" s="21" t="s">
        <v>20</v>
      </c>
      <c r="O50" s="21" t="s">
        <v>20</v>
      </c>
      <c r="P50" s="22" t="s">
        <v>20</v>
      </c>
      <c r="Q50" s="60" t="s">
        <v>20</v>
      </c>
    </row>
    <row r="51" spans="1:17" s="18" customFormat="1" ht="32.25" customHeight="1" thickBot="1" x14ac:dyDescent="0.35">
      <c r="A51" s="69" t="s">
        <v>81</v>
      </c>
      <c r="B51" s="70"/>
      <c r="C51" s="35"/>
      <c r="D51" s="35"/>
      <c r="E51" s="36"/>
      <c r="F51" s="36"/>
      <c r="G51" s="36"/>
      <c r="H51" s="36"/>
      <c r="I51" s="36"/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8"/>
      <c r="Q51" s="39"/>
    </row>
    <row r="52" spans="1:17" s="16" customFormat="1" ht="47.25" customHeight="1" x14ac:dyDescent="0.25">
      <c r="A52" s="67" t="s">
        <v>82</v>
      </c>
      <c r="B52" s="68"/>
      <c r="C52" s="68"/>
      <c r="D52" s="68"/>
      <c r="E52" s="40"/>
      <c r="F52" s="40"/>
      <c r="G52" s="40"/>
      <c r="H52" s="41"/>
      <c r="I52" s="41"/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3"/>
      <c r="Q52" s="44"/>
    </row>
    <row r="53" spans="1:17" s="16" customFormat="1" ht="47.25" customHeight="1" x14ac:dyDescent="0.25">
      <c r="A53" s="45" t="s">
        <v>75</v>
      </c>
      <c r="B53" s="8"/>
      <c r="C53" s="10"/>
      <c r="D53" s="8"/>
      <c r="E53" s="8"/>
      <c r="F53" s="8"/>
      <c r="G53" s="8"/>
      <c r="H53" s="8"/>
      <c r="I53" s="8"/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4"/>
      <c r="Q53" s="46"/>
    </row>
    <row r="54" spans="1:17" s="16" customFormat="1" ht="47.25" customHeight="1" x14ac:dyDescent="0.25">
      <c r="A54" s="47" t="s">
        <v>71</v>
      </c>
      <c r="B54" s="9"/>
      <c r="C54" s="12"/>
      <c r="D54" s="9"/>
      <c r="E54" s="9"/>
      <c r="F54" s="9"/>
      <c r="G54" s="9"/>
      <c r="H54" s="9"/>
      <c r="I54" s="9"/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5"/>
      <c r="Q54" s="48"/>
    </row>
    <row r="55" spans="1:17" s="16" customFormat="1" ht="47.25" customHeight="1" thickBot="1" x14ac:dyDescent="0.3">
      <c r="A55" s="49" t="s">
        <v>83</v>
      </c>
      <c r="B55" s="50"/>
      <c r="C55" s="50"/>
      <c r="D55" s="50"/>
      <c r="E55" s="50"/>
      <c r="F55" s="50"/>
      <c r="G55" s="50"/>
      <c r="H55" s="50"/>
      <c r="I55" s="50"/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2"/>
      <c r="Q55" s="53"/>
    </row>
    <row r="56" spans="1:17" s="16" customFormat="1" ht="47.25" customHeight="1" thickBot="1" x14ac:dyDescent="0.3">
      <c r="A56" s="71" t="s">
        <v>88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3"/>
    </row>
    <row r="57" spans="1:17" s="16" customFormat="1" ht="105.75" customHeight="1" thickBot="1" x14ac:dyDescent="0.3">
      <c r="A57" s="59" t="s">
        <v>20</v>
      </c>
      <c r="B57" s="30" t="s">
        <v>20</v>
      </c>
      <c r="C57" s="30" t="s">
        <v>20</v>
      </c>
      <c r="D57" s="31" t="s">
        <v>20</v>
      </c>
      <c r="E57" s="31" t="s">
        <v>20</v>
      </c>
      <c r="F57" s="31" t="s">
        <v>20</v>
      </c>
      <c r="G57" s="31" t="s">
        <v>20</v>
      </c>
      <c r="H57" s="20" t="s">
        <v>20</v>
      </c>
      <c r="I57" s="31" t="s">
        <v>20</v>
      </c>
      <c r="J57" s="21" t="s">
        <v>20</v>
      </c>
      <c r="K57" s="21" t="s">
        <v>20</v>
      </c>
      <c r="L57" s="21" t="s">
        <v>20</v>
      </c>
      <c r="M57" s="21" t="s">
        <v>20</v>
      </c>
      <c r="N57" s="21" t="s">
        <v>20</v>
      </c>
      <c r="O57" s="21" t="s">
        <v>20</v>
      </c>
      <c r="P57" s="22" t="s">
        <v>20</v>
      </c>
      <c r="Q57" s="60" t="s">
        <v>20</v>
      </c>
    </row>
    <row r="58" spans="1:17" s="18" customFormat="1" ht="32.25" customHeight="1" thickBot="1" x14ac:dyDescent="0.35">
      <c r="A58" s="69" t="s">
        <v>81</v>
      </c>
      <c r="B58" s="70"/>
      <c r="C58" s="35"/>
      <c r="D58" s="35"/>
      <c r="E58" s="36"/>
      <c r="F58" s="36"/>
      <c r="G58" s="36"/>
      <c r="H58" s="36"/>
      <c r="I58" s="36"/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8"/>
      <c r="Q58" s="39"/>
    </row>
    <row r="59" spans="1:17" s="16" customFormat="1" ht="47.25" customHeight="1" x14ac:dyDescent="0.25">
      <c r="A59" s="67" t="s">
        <v>82</v>
      </c>
      <c r="B59" s="68"/>
      <c r="C59" s="68"/>
      <c r="D59" s="68"/>
      <c r="E59" s="40"/>
      <c r="F59" s="40"/>
      <c r="G59" s="40"/>
      <c r="H59" s="41"/>
      <c r="I59" s="41"/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3"/>
      <c r="Q59" s="44"/>
    </row>
    <row r="60" spans="1:17" s="16" customFormat="1" ht="47.25" customHeight="1" x14ac:dyDescent="0.25">
      <c r="A60" s="45" t="s">
        <v>75</v>
      </c>
      <c r="B60" s="8"/>
      <c r="C60" s="10"/>
      <c r="D60" s="8"/>
      <c r="E60" s="8"/>
      <c r="F60" s="8"/>
      <c r="G60" s="8"/>
      <c r="H60" s="8"/>
      <c r="I60" s="8"/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4"/>
      <c r="Q60" s="46"/>
    </row>
    <row r="61" spans="1:17" s="16" customFormat="1" ht="47.25" customHeight="1" x14ac:dyDescent="0.25">
      <c r="A61" s="47" t="s">
        <v>71</v>
      </c>
      <c r="B61" s="9"/>
      <c r="C61" s="12"/>
      <c r="D61" s="9"/>
      <c r="E61" s="9"/>
      <c r="F61" s="9"/>
      <c r="G61" s="9"/>
      <c r="H61" s="9"/>
      <c r="I61" s="9"/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5"/>
      <c r="Q61" s="48"/>
    </row>
    <row r="62" spans="1:17" s="16" customFormat="1" ht="47.25" customHeight="1" thickBot="1" x14ac:dyDescent="0.3">
      <c r="A62" s="49" t="s">
        <v>83</v>
      </c>
      <c r="B62" s="50"/>
      <c r="C62" s="50"/>
      <c r="D62" s="50"/>
      <c r="E62" s="50"/>
      <c r="F62" s="50"/>
      <c r="G62" s="50"/>
      <c r="H62" s="50"/>
      <c r="I62" s="50"/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2"/>
      <c r="Q62" s="53"/>
    </row>
    <row r="63" spans="1:17" s="16" customFormat="1" ht="47.25" customHeight="1" thickBot="1" x14ac:dyDescent="0.3">
      <c r="A63" s="71" t="s">
        <v>76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3"/>
    </row>
    <row r="64" spans="1:17" s="16" customFormat="1" ht="105.75" customHeight="1" thickBot="1" x14ac:dyDescent="0.3">
      <c r="A64" s="59">
        <v>1</v>
      </c>
      <c r="B64" s="29" t="s">
        <v>62</v>
      </c>
      <c r="C64" s="30">
        <v>4808003176</v>
      </c>
      <c r="D64" s="31" t="s">
        <v>63</v>
      </c>
      <c r="E64" s="31" t="s">
        <v>20</v>
      </c>
      <c r="F64" s="31" t="s">
        <v>20</v>
      </c>
      <c r="G64" s="31" t="s">
        <v>20</v>
      </c>
      <c r="H64" s="20" t="s">
        <v>64</v>
      </c>
      <c r="I64" s="31">
        <v>43.21</v>
      </c>
      <c r="J64" s="21">
        <f>K64</f>
        <v>1377320</v>
      </c>
      <c r="K64" s="21">
        <f>L64+M64+N64+O64</f>
        <v>1377320</v>
      </c>
      <c r="L64" s="21">
        <v>0</v>
      </c>
      <c r="M64" s="21">
        <v>0</v>
      </c>
      <c r="N64" s="21">
        <v>1377320</v>
      </c>
      <c r="O64" s="21">
        <v>0</v>
      </c>
      <c r="P64" s="22" t="s">
        <v>65</v>
      </c>
      <c r="Q64" s="60" t="s">
        <v>31</v>
      </c>
    </row>
    <row r="65" spans="1:18" s="18" customFormat="1" ht="32.25" customHeight="1" thickBot="1" x14ac:dyDescent="0.35">
      <c r="A65" s="69" t="s">
        <v>19</v>
      </c>
      <c r="B65" s="70"/>
      <c r="C65" s="35"/>
      <c r="D65" s="35"/>
      <c r="E65" s="36"/>
      <c r="F65" s="36"/>
      <c r="G65" s="36"/>
      <c r="H65" s="36"/>
      <c r="I65" s="36"/>
      <c r="J65" s="37">
        <f>SUM(J64)</f>
        <v>1377320</v>
      </c>
      <c r="K65" s="37">
        <f t="shared" ref="K65:O65" si="16">SUM(K64)</f>
        <v>1377320</v>
      </c>
      <c r="L65" s="37">
        <f t="shared" si="16"/>
        <v>0</v>
      </c>
      <c r="M65" s="37">
        <f t="shared" si="16"/>
        <v>0</v>
      </c>
      <c r="N65" s="37">
        <f t="shared" si="16"/>
        <v>1377320</v>
      </c>
      <c r="O65" s="37">
        <f t="shared" si="16"/>
        <v>0</v>
      </c>
      <c r="P65" s="38"/>
      <c r="Q65" s="39"/>
    </row>
    <row r="66" spans="1:18" s="16" customFormat="1" ht="47.25" customHeight="1" x14ac:dyDescent="0.25">
      <c r="A66" s="67" t="s">
        <v>77</v>
      </c>
      <c r="B66" s="68"/>
      <c r="C66" s="68"/>
      <c r="D66" s="68"/>
      <c r="E66" s="40"/>
      <c r="F66" s="40"/>
      <c r="G66" s="40"/>
      <c r="H66" s="41"/>
      <c r="I66" s="41"/>
      <c r="J66" s="42">
        <f>J65</f>
        <v>1377320</v>
      </c>
      <c r="K66" s="42">
        <f>K67+K68+K69</f>
        <v>1377320</v>
      </c>
      <c r="L66" s="42">
        <f t="shared" ref="K66:O66" si="17">L65</f>
        <v>0</v>
      </c>
      <c r="M66" s="42">
        <f t="shared" si="17"/>
        <v>0</v>
      </c>
      <c r="N66" s="42">
        <f t="shared" si="17"/>
        <v>1377320</v>
      </c>
      <c r="O66" s="42">
        <f t="shared" si="17"/>
        <v>0</v>
      </c>
      <c r="P66" s="43"/>
      <c r="Q66" s="44"/>
    </row>
    <row r="67" spans="1:18" s="16" customFormat="1" ht="47.25" customHeight="1" x14ac:dyDescent="0.25">
      <c r="A67" s="45" t="s">
        <v>75</v>
      </c>
      <c r="B67" s="8"/>
      <c r="C67" s="10"/>
      <c r="D67" s="8"/>
      <c r="E67" s="8"/>
      <c r="F67" s="8"/>
      <c r="G67" s="8"/>
      <c r="H67" s="8"/>
      <c r="I67" s="8"/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4"/>
      <c r="Q67" s="46"/>
    </row>
    <row r="68" spans="1:18" s="16" customFormat="1" ht="47.25" customHeight="1" x14ac:dyDescent="0.25">
      <c r="A68" s="47" t="s">
        <v>71</v>
      </c>
      <c r="B68" s="9"/>
      <c r="C68" s="12"/>
      <c r="D68" s="9"/>
      <c r="E68" s="9"/>
      <c r="F68" s="9"/>
      <c r="G68" s="9"/>
      <c r="H68" s="9"/>
      <c r="I68" s="9"/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5"/>
      <c r="Q68" s="48"/>
    </row>
    <row r="69" spans="1:18" s="16" customFormat="1" ht="47.25" customHeight="1" thickBot="1" x14ac:dyDescent="0.3">
      <c r="A69" s="49" t="s">
        <v>89</v>
      </c>
      <c r="B69" s="50"/>
      <c r="C69" s="50"/>
      <c r="D69" s="50"/>
      <c r="E69" s="50"/>
      <c r="F69" s="50"/>
      <c r="G69" s="50"/>
      <c r="H69" s="50"/>
      <c r="I69" s="50"/>
      <c r="J69" s="51">
        <f>J64</f>
        <v>1377320</v>
      </c>
      <c r="K69" s="51">
        <f t="shared" ref="K69:O69" si="18">K64</f>
        <v>1377320</v>
      </c>
      <c r="L69" s="51">
        <f t="shared" si="18"/>
        <v>0</v>
      </c>
      <c r="M69" s="51">
        <f t="shared" si="18"/>
        <v>0</v>
      </c>
      <c r="N69" s="51">
        <f t="shared" si="18"/>
        <v>1377320</v>
      </c>
      <c r="O69" s="51">
        <f t="shared" si="18"/>
        <v>0</v>
      </c>
      <c r="P69" s="52"/>
      <c r="Q69" s="53"/>
    </row>
    <row r="70" spans="1:18" s="16" customFormat="1" ht="47.25" customHeight="1" thickBot="1" x14ac:dyDescent="0.3">
      <c r="A70" s="71" t="s">
        <v>78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3"/>
    </row>
    <row r="71" spans="1:18" s="16" customFormat="1" ht="105.75" customHeight="1" thickBot="1" x14ac:dyDescent="0.3">
      <c r="A71" s="59">
        <v>1</v>
      </c>
      <c r="B71" s="29" t="s">
        <v>37</v>
      </c>
      <c r="C71" s="30">
        <v>4808004268</v>
      </c>
      <c r="D71" s="26" t="s">
        <v>42</v>
      </c>
      <c r="E71" s="26" t="s">
        <v>20</v>
      </c>
      <c r="F71" s="26" t="s">
        <v>20</v>
      </c>
      <c r="G71" s="26" t="s">
        <v>85</v>
      </c>
      <c r="H71" s="27" t="s">
        <v>43</v>
      </c>
      <c r="I71" s="26" t="s">
        <v>40</v>
      </c>
      <c r="J71" s="28">
        <f>K71</f>
        <v>5035964.8900000006</v>
      </c>
      <c r="K71" s="28">
        <f>SUM(L71:O71)</f>
        <v>5035964.8900000006</v>
      </c>
      <c r="L71" s="28">
        <v>641070</v>
      </c>
      <c r="M71" s="28">
        <v>2374298</v>
      </c>
      <c r="N71" s="28">
        <v>76481.289999999994</v>
      </c>
      <c r="O71" s="28">
        <v>1944115.6</v>
      </c>
      <c r="P71" s="58" t="s">
        <v>44</v>
      </c>
      <c r="Q71" s="63" t="s">
        <v>31</v>
      </c>
    </row>
    <row r="72" spans="1:18" s="18" customFormat="1" ht="32.25" customHeight="1" thickBot="1" x14ac:dyDescent="0.35">
      <c r="A72" s="69" t="s">
        <v>19</v>
      </c>
      <c r="B72" s="70"/>
      <c r="C72" s="35"/>
      <c r="D72" s="35"/>
      <c r="E72" s="36"/>
      <c r="F72" s="36"/>
      <c r="G72" s="36"/>
      <c r="H72" s="36"/>
      <c r="I72" s="36"/>
      <c r="J72" s="37">
        <f>SUM(J71)</f>
        <v>5035964.8900000006</v>
      </c>
      <c r="K72" s="37">
        <f t="shared" ref="K72:O72" si="19">SUM(K71)</f>
        <v>5035964.8900000006</v>
      </c>
      <c r="L72" s="37">
        <f t="shared" si="19"/>
        <v>641070</v>
      </c>
      <c r="M72" s="37">
        <f t="shared" si="19"/>
        <v>2374298</v>
      </c>
      <c r="N72" s="37">
        <f t="shared" si="19"/>
        <v>76481.289999999994</v>
      </c>
      <c r="O72" s="37">
        <f t="shared" si="19"/>
        <v>1944115.6</v>
      </c>
      <c r="P72" s="38"/>
      <c r="Q72" s="39"/>
    </row>
    <row r="73" spans="1:18" s="16" customFormat="1" ht="104.25" customHeight="1" thickBot="1" x14ac:dyDescent="0.35">
      <c r="A73" s="31">
        <v>1</v>
      </c>
      <c r="B73" s="62" t="s">
        <v>55</v>
      </c>
      <c r="C73" s="30">
        <v>4808002126</v>
      </c>
      <c r="D73" s="26" t="s">
        <v>42</v>
      </c>
      <c r="E73" s="26" t="s">
        <v>20</v>
      </c>
      <c r="F73" s="26" t="s">
        <v>20</v>
      </c>
      <c r="G73" s="26" t="s">
        <v>85</v>
      </c>
      <c r="H73" s="27" t="s">
        <v>56</v>
      </c>
      <c r="I73" s="26" t="s">
        <v>40</v>
      </c>
      <c r="J73" s="28">
        <f>K73</f>
        <v>2380176.62</v>
      </c>
      <c r="K73" s="28">
        <f>SUM(L73:O73)</f>
        <v>2380176.62</v>
      </c>
      <c r="L73" s="28">
        <v>0</v>
      </c>
      <c r="M73" s="28">
        <v>2106996.62</v>
      </c>
      <c r="N73" s="28">
        <v>67380</v>
      </c>
      <c r="O73" s="28">
        <v>205800</v>
      </c>
      <c r="P73" s="26" t="s">
        <v>44</v>
      </c>
      <c r="Q73" s="61" t="s">
        <v>31</v>
      </c>
      <c r="R73" s="23"/>
    </row>
    <row r="74" spans="1:18" s="18" customFormat="1" ht="32.25" customHeight="1" thickBot="1" x14ac:dyDescent="0.35">
      <c r="A74" s="69" t="s">
        <v>19</v>
      </c>
      <c r="B74" s="70"/>
      <c r="C74" s="35"/>
      <c r="D74" s="35"/>
      <c r="E74" s="36"/>
      <c r="F74" s="36"/>
      <c r="G74" s="36"/>
      <c r="H74" s="36"/>
      <c r="I74" s="36"/>
      <c r="J74" s="37">
        <f>SUM(J73:J73)</f>
        <v>2380176.62</v>
      </c>
      <c r="K74" s="37">
        <f t="shared" ref="K74:O74" si="20">SUM(K73:K73)</f>
        <v>2380176.62</v>
      </c>
      <c r="L74" s="37">
        <f t="shared" si="20"/>
        <v>0</v>
      </c>
      <c r="M74" s="37">
        <f t="shared" si="20"/>
        <v>2106996.62</v>
      </c>
      <c r="N74" s="37">
        <f t="shared" si="20"/>
        <v>67380</v>
      </c>
      <c r="O74" s="37">
        <f t="shared" si="20"/>
        <v>205800</v>
      </c>
      <c r="P74" s="38"/>
      <c r="Q74" s="39"/>
    </row>
    <row r="75" spans="1:18" s="16" customFormat="1" ht="104.25" customHeight="1" thickBot="1" x14ac:dyDescent="0.35">
      <c r="A75" s="31">
        <v>1</v>
      </c>
      <c r="B75" s="62" t="s">
        <v>58</v>
      </c>
      <c r="C75" s="30">
        <v>4808004187</v>
      </c>
      <c r="D75" s="26" t="s">
        <v>42</v>
      </c>
      <c r="E75" s="26" t="s">
        <v>20</v>
      </c>
      <c r="F75" s="26" t="s">
        <v>20</v>
      </c>
      <c r="G75" s="26" t="s">
        <v>85</v>
      </c>
      <c r="H75" s="27" t="s">
        <v>59</v>
      </c>
      <c r="I75" s="26" t="s">
        <v>40</v>
      </c>
      <c r="J75" s="28">
        <f>K75</f>
        <v>4449833</v>
      </c>
      <c r="K75" s="28">
        <f>SUM(L75:O75)</f>
        <v>4449833</v>
      </c>
      <c r="L75" s="28">
        <v>877950</v>
      </c>
      <c r="M75" s="28">
        <v>2058903</v>
      </c>
      <c r="N75" s="28">
        <v>231980</v>
      </c>
      <c r="O75" s="28">
        <v>1281000</v>
      </c>
      <c r="P75" s="26" t="s">
        <v>44</v>
      </c>
      <c r="Q75" s="61" t="s">
        <v>31</v>
      </c>
      <c r="R75" s="23"/>
    </row>
    <row r="76" spans="1:18" s="18" customFormat="1" ht="32.25" customHeight="1" thickBot="1" x14ac:dyDescent="0.35">
      <c r="A76" s="69" t="s">
        <v>19</v>
      </c>
      <c r="B76" s="70"/>
      <c r="C76" s="35"/>
      <c r="D76" s="35"/>
      <c r="E76" s="36"/>
      <c r="F76" s="36"/>
      <c r="G76" s="36"/>
      <c r="H76" s="36"/>
      <c r="I76" s="36"/>
      <c r="J76" s="37">
        <f>SUM(J75:J75)</f>
        <v>4449833</v>
      </c>
      <c r="K76" s="37">
        <f t="shared" ref="K76:O76" si="21">SUM(K75:K75)</f>
        <v>4449833</v>
      </c>
      <c r="L76" s="37">
        <f t="shared" si="21"/>
        <v>877950</v>
      </c>
      <c r="M76" s="37">
        <f t="shared" si="21"/>
        <v>2058903</v>
      </c>
      <c r="N76" s="37">
        <f t="shared" si="21"/>
        <v>231980</v>
      </c>
      <c r="O76" s="37">
        <f t="shared" si="21"/>
        <v>1281000</v>
      </c>
      <c r="P76" s="38"/>
      <c r="Q76" s="39"/>
    </row>
    <row r="77" spans="1:18" s="16" customFormat="1" ht="47.25" customHeight="1" x14ac:dyDescent="0.25">
      <c r="A77" s="67" t="s">
        <v>90</v>
      </c>
      <c r="B77" s="68"/>
      <c r="C77" s="68"/>
      <c r="D77" s="68"/>
      <c r="E77" s="40"/>
      <c r="F77" s="40"/>
      <c r="G77" s="40"/>
      <c r="H77" s="41"/>
      <c r="I77" s="41"/>
      <c r="J77" s="42">
        <f>J72+J74+J76</f>
        <v>11865974.510000002</v>
      </c>
      <c r="K77" s="42">
        <f>K78+K79+K80</f>
        <v>11865974.510000002</v>
      </c>
      <c r="L77" s="42">
        <f t="shared" ref="K77:O77" si="22">L72+L74+L76</f>
        <v>1519020</v>
      </c>
      <c r="M77" s="42">
        <f t="shared" si="22"/>
        <v>6540197.6200000001</v>
      </c>
      <c r="N77" s="42">
        <f t="shared" si="22"/>
        <v>375841.29</v>
      </c>
      <c r="O77" s="42">
        <f t="shared" si="22"/>
        <v>3430915.6</v>
      </c>
      <c r="P77" s="43"/>
      <c r="Q77" s="44"/>
    </row>
    <row r="78" spans="1:18" s="16" customFormat="1" ht="47.25" customHeight="1" x14ac:dyDescent="0.25">
      <c r="A78" s="45" t="s">
        <v>75</v>
      </c>
      <c r="B78" s="8"/>
      <c r="C78" s="10"/>
      <c r="D78" s="8"/>
      <c r="E78" s="8"/>
      <c r="F78" s="8"/>
      <c r="G78" s="8"/>
      <c r="H78" s="8"/>
      <c r="I78" s="8"/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4"/>
      <c r="Q78" s="46"/>
    </row>
    <row r="79" spans="1:18" s="16" customFormat="1" ht="47.25" customHeight="1" x14ac:dyDescent="0.25">
      <c r="A79" s="47" t="s">
        <v>79</v>
      </c>
      <c r="B79" s="9"/>
      <c r="C79" s="12"/>
      <c r="D79" s="9"/>
      <c r="E79" s="9"/>
      <c r="F79" s="9"/>
      <c r="G79" s="9"/>
      <c r="H79" s="9"/>
      <c r="I79" s="9"/>
      <c r="J79" s="13">
        <f>J71+J73+J75</f>
        <v>11865974.510000002</v>
      </c>
      <c r="K79" s="13">
        <f t="shared" ref="K79:O79" si="23">K71+K73+K75</f>
        <v>11865974.510000002</v>
      </c>
      <c r="L79" s="13">
        <f t="shared" si="23"/>
        <v>1519020</v>
      </c>
      <c r="M79" s="13">
        <f t="shared" si="23"/>
        <v>6540197.6200000001</v>
      </c>
      <c r="N79" s="13">
        <f t="shared" si="23"/>
        <v>375841.29</v>
      </c>
      <c r="O79" s="13">
        <f t="shared" si="23"/>
        <v>3430915.6</v>
      </c>
      <c r="P79" s="15"/>
      <c r="Q79" s="48"/>
    </row>
    <row r="80" spans="1:18" s="16" customFormat="1" ht="47.25" customHeight="1" thickBot="1" x14ac:dyDescent="0.3">
      <c r="A80" s="49" t="s">
        <v>83</v>
      </c>
      <c r="B80" s="50"/>
      <c r="C80" s="50"/>
      <c r="D80" s="50"/>
      <c r="E80" s="50"/>
      <c r="F80" s="50"/>
      <c r="G80" s="50"/>
      <c r="H80" s="50"/>
      <c r="I80" s="50"/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2"/>
      <c r="Q80" s="53"/>
    </row>
    <row r="81" spans="1:17" s="16" customFormat="1" ht="47.25" customHeight="1" thickBot="1" x14ac:dyDescent="0.3">
      <c r="A81" s="71" t="s">
        <v>91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3"/>
    </row>
    <row r="82" spans="1:17" s="16" customFormat="1" ht="105.75" customHeight="1" thickBot="1" x14ac:dyDescent="0.3">
      <c r="A82" s="59" t="s">
        <v>20</v>
      </c>
      <c r="B82" s="29" t="s">
        <v>20</v>
      </c>
      <c r="C82" s="30" t="s">
        <v>20</v>
      </c>
      <c r="D82" s="31" t="s">
        <v>20</v>
      </c>
      <c r="E82" s="31" t="s">
        <v>20</v>
      </c>
      <c r="F82" s="31" t="s">
        <v>20</v>
      </c>
      <c r="G82" s="31" t="s">
        <v>20</v>
      </c>
      <c r="H82" s="20" t="s">
        <v>20</v>
      </c>
      <c r="I82" s="31" t="s">
        <v>20</v>
      </c>
      <c r="J82" s="21" t="s">
        <v>20</v>
      </c>
      <c r="K82" s="21" t="s">
        <v>20</v>
      </c>
      <c r="L82" s="21" t="s">
        <v>20</v>
      </c>
      <c r="M82" s="21" t="s">
        <v>20</v>
      </c>
      <c r="N82" s="21" t="s">
        <v>20</v>
      </c>
      <c r="O82" s="21" t="s">
        <v>20</v>
      </c>
      <c r="P82" s="22" t="s">
        <v>20</v>
      </c>
      <c r="Q82" s="60" t="s">
        <v>20</v>
      </c>
    </row>
    <row r="83" spans="1:17" s="18" customFormat="1" ht="32.25" customHeight="1" thickBot="1" x14ac:dyDescent="0.35">
      <c r="A83" s="69" t="s">
        <v>81</v>
      </c>
      <c r="B83" s="70"/>
      <c r="C83" s="35"/>
      <c r="D83" s="35"/>
      <c r="E83" s="36"/>
      <c r="F83" s="36"/>
      <c r="G83" s="36"/>
      <c r="H83" s="36"/>
      <c r="I83" s="36"/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8"/>
      <c r="Q83" s="39"/>
    </row>
    <row r="84" spans="1:17" s="16" customFormat="1" ht="47.25" customHeight="1" x14ac:dyDescent="0.25">
      <c r="A84" s="67" t="s">
        <v>82</v>
      </c>
      <c r="B84" s="68"/>
      <c r="C84" s="68"/>
      <c r="D84" s="68"/>
      <c r="E84" s="40"/>
      <c r="F84" s="40"/>
      <c r="G84" s="40"/>
      <c r="H84" s="41"/>
      <c r="I84" s="41"/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3"/>
      <c r="Q84" s="44"/>
    </row>
    <row r="85" spans="1:17" s="16" customFormat="1" ht="47.25" customHeight="1" x14ac:dyDescent="0.25">
      <c r="A85" s="45" t="s">
        <v>75</v>
      </c>
      <c r="B85" s="8"/>
      <c r="C85" s="10"/>
      <c r="D85" s="8"/>
      <c r="E85" s="8"/>
      <c r="F85" s="8"/>
      <c r="G85" s="8"/>
      <c r="H85" s="8"/>
      <c r="I85" s="8"/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4"/>
      <c r="Q85" s="46"/>
    </row>
    <row r="86" spans="1:17" s="16" customFormat="1" ht="47.25" customHeight="1" x14ac:dyDescent="0.25">
      <c r="A86" s="47" t="s">
        <v>71</v>
      </c>
      <c r="B86" s="9"/>
      <c r="C86" s="12"/>
      <c r="D86" s="9"/>
      <c r="E86" s="9"/>
      <c r="F86" s="9"/>
      <c r="G86" s="9"/>
      <c r="H86" s="9"/>
      <c r="I86" s="9"/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5"/>
      <c r="Q86" s="48"/>
    </row>
    <row r="87" spans="1:17" s="16" customFormat="1" ht="47.25" customHeight="1" thickBot="1" x14ac:dyDescent="0.3">
      <c r="A87" s="49" t="s">
        <v>83</v>
      </c>
      <c r="B87" s="50"/>
      <c r="C87" s="50"/>
      <c r="D87" s="50"/>
      <c r="E87" s="50"/>
      <c r="F87" s="50"/>
      <c r="G87" s="50"/>
      <c r="H87" s="50"/>
      <c r="I87" s="50"/>
      <c r="J87" s="51">
        <v>0</v>
      </c>
      <c r="K87" s="51">
        <v>0</v>
      </c>
      <c r="L87" s="51">
        <v>0</v>
      </c>
      <c r="M87" s="51">
        <v>0</v>
      </c>
      <c r="N87" s="51">
        <v>0</v>
      </c>
      <c r="O87" s="51">
        <v>0</v>
      </c>
      <c r="P87" s="52"/>
      <c r="Q87" s="53"/>
    </row>
    <row r="88" spans="1:17" s="16" customFormat="1" ht="47.25" customHeight="1" thickBot="1" x14ac:dyDescent="0.3">
      <c r="A88" s="71" t="s">
        <v>92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3"/>
    </row>
    <row r="89" spans="1:17" s="16" customFormat="1" ht="105.75" customHeight="1" thickBot="1" x14ac:dyDescent="0.3">
      <c r="A89" s="59" t="s">
        <v>20</v>
      </c>
      <c r="B89" s="29" t="s">
        <v>20</v>
      </c>
      <c r="C89" s="30" t="s">
        <v>20</v>
      </c>
      <c r="D89" s="31" t="s">
        <v>20</v>
      </c>
      <c r="E89" s="31" t="s">
        <v>20</v>
      </c>
      <c r="F89" s="31" t="s">
        <v>20</v>
      </c>
      <c r="G89" s="31" t="s">
        <v>20</v>
      </c>
      <c r="H89" s="20" t="s">
        <v>20</v>
      </c>
      <c r="I89" s="31" t="s">
        <v>20</v>
      </c>
      <c r="J89" s="21" t="s">
        <v>20</v>
      </c>
      <c r="K89" s="21" t="s">
        <v>20</v>
      </c>
      <c r="L89" s="21" t="s">
        <v>20</v>
      </c>
      <c r="M89" s="21" t="s">
        <v>20</v>
      </c>
      <c r="N89" s="21" t="s">
        <v>20</v>
      </c>
      <c r="O89" s="21" t="s">
        <v>20</v>
      </c>
      <c r="P89" s="22" t="s">
        <v>20</v>
      </c>
      <c r="Q89" s="60" t="s">
        <v>20</v>
      </c>
    </row>
    <row r="90" spans="1:17" s="18" customFormat="1" ht="32.25" customHeight="1" thickBot="1" x14ac:dyDescent="0.35">
      <c r="A90" s="69" t="s">
        <v>81</v>
      </c>
      <c r="B90" s="70"/>
      <c r="C90" s="35"/>
      <c r="D90" s="35"/>
      <c r="E90" s="36"/>
      <c r="F90" s="36"/>
      <c r="G90" s="36"/>
      <c r="H90" s="36"/>
      <c r="I90" s="36"/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8"/>
      <c r="Q90" s="39"/>
    </row>
    <row r="91" spans="1:17" s="16" customFormat="1" ht="47.25" customHeight="1" x14ac:dyDescent="0.25">
      <c r="A91" s="67" t="s">
        <v>82</v>
      </c>
      <c r="B91" s="68"/>
      <c r="C91" s="68"/>
      <c r="D91" s="68"/>
      <c r="E91" s="40"/>
      <c r="F91" s="40"/>
      <c r="G91" s="40"/>
      <c r="H91" s="41"/>
      <c r="I91" s="41"/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3"/>
      <c r="Q91" s="44"/>
    </row>
    <row r="92" spans="1:17" s="16" customFormat="1" ht="47.25" customHeight="1" x14ac:dyDescent="0.25">
      <c r="A92" s="45" t="s">
        <v>75</v>
      </c>
      <c r="B92" s="8"/>
      <c r="C92" s="10"/>
      <c r="D92" s="8"/>
      <c r="E92" s="8"/>
      <c r="F92" s="8"/>
      <c r="G92" s="8"/>
      <c r="H92" s="8"/>
      <c r="I92" s="8"/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4"/>
      <c r="Q92" s="46"/>
    </row>
    <row r="93" spans="1:17" s="16" customFormat="1" ht="47.25" customHeight="1" x14ac:dyDescent="0.25">
      <c r="A93" s="47" t="s">
        <v>71</v>
      </c>
      <c r="B93" s="9"/>
      <c r="C93" s="12"/>
      <c r="D93" s="9"/>
      <c r="E93" s="9"/>
      <c r="F93" s="9"/>
      <c r="G93" s="9"/>
      <c r="H93" s="9"/>
      <c r="I93" s="9"/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5"/>
      <c r="Q93" s="48"/>
    </row>
    <row r="94" spans="1:17" s="16" customFormat="1" ht="47.25" customHeight="1" thickBot="1" x14ac:dyDescent="0.3">
      <c r="A94" s="49" t="s">
        <v>83</v>
      </c>
      <c r="B94" s="50"/>
      <c r="C94" s="50"/>
      <c r="D94" s="50"/>
      <c r="E94" s="50"/>
      <c r="F94" s="50"/>
      <c r="G94" s="50"/>
      <c r="H94" s="50"/>
      <c r="I94" s="50"/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2"/>
      <c r="Q94" s="53"/>
    </row>
    <row r="95" spans="1:17" s="16" customFormat="1" ht="47.25" customHeight="1" thickBot="1" x14ac:dyDescent="0.3">
      <c r="A95" s="71" t="s">
        <v>93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3"/>
    </row>
    <row r="96" spans="1:17" s="16" customFormat="1" ht="105.75" customHeight="1" thickBot="1" x14ac:dyDescent="0.3">
      <c r="A96" s="59" t="s">
        <v>20</v>
      </c>
      <c r="B96" s="29" t="s">
        <v>20</v>
      </c>
      <c r="C96" s="30" t="s">
        <v>20</v>
      </c>
      <c r="D96" s="31" t="s">
        <v>20</v>
      </c>
      <c r="E96" s="31" t="s">
        <v>20</v>
      </c>
      <c r="F96" s="31" t="s">
        <v>20</v>
      </c>
      <c r="G96" s="31" t="s">
        <v>20</v>
      </c>
      <c r="H96" s="20" t="s">
        <v>20</v>
      </c>
      <c r="I96" s="31" t="s">
        <v>20</v>
      </c>
      <c r="J96" s="21" t="s">
        <v>20</v>
      </c>
      <c r="K96" s="21" t="s">
        <v>20</v>
      </c>
      <c r="L96" s="21" t="s">
        <v>20</v>
      </c>
      <c r="M96" s="21" t="s">
        <v>20</v>
      </c>
      <c r="N96" s="21" t="s">
        <v>20</v>
      </c>
      <c r="O96" s="21" t="s">
        <v>20</v>
      </c>
      <c r="P96" s="22" t="s">
        <v>20</v>
      </c>
      <c r="Q96" s="60" t="s">
        <v>20</v>
      </c>
    </row>
    <row r="97" spans="1:17" s="18" customFormat="1" ht="32.25" customHeight="1" thickBot="1" x14ac:dyDescent="0.35">
      <c r="A97" s="69" t="s">
        <v>81</v>
      </c>
      <c r="B97" s="70"/>
      <c r="C97" s="35"/>
      <c r="D97" s="35"/>
      <c r="E97" s="36"/>
      <c r="F97" s="36"/>
      <c r="G97" s="36"/>
      <c r="H97" s="36"/>
      <c r="I97" s="36"/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8"/>
      <c r="Q97" s="39"/>
    </row>
    <row r="98" spans="1:17" s="16" customFormat="1" ht="47.25" customHeight="1" x14ac:dyDescent="0.25">
      <c r="A98" s="67" t="s">
        <v>82</v>
      </c>
      <c r="B98" s="68"/>
      <c r="C98" s="68"/>
      <c r="D98" s="68"/>
      <c r="E98" s="40"/>
      <c r="F98" s="40"/>
      <c r="G98" s="40"/>
      <c r="H98" s="41"/>
      <c r="I98" s="41"/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3"/>
      <c r="Q98" s="44"/>
    </row>
    <row r="99" spans="1:17" s="16" customFormat="1" ht="47.25" customHeight="1" x14ac:dyDescent="0.25">
      <c r="A99" s="45" t="s">
        <v>75</v>
      </c>
      <c r="B99" s="8"/>
      <c r="C99" s="10"/>
      <c r="D99" s="8"/>
      <c r="E99" s="8"/>
      <c r="F99" s="8"/>
      <c r="G99" s="8"/>
      <c r="H99" s="8"/>
      <c r="I99" s="8"/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4"/>
      <c r="Q99" s="46"/>
    </row>
    <row r="100" spans="1:17" s="16" customFormat="1" ht="47.25" customHeight="1" x14ac:dyDescent="0.25">
      <c r="A100" s="47" t="s">
        <v>71</v>
      </c>
      <c r="B100" s="9"/>
      <c r="C100" s="12"/>
      <c r="D100" s="9"/>
      <c r="E100" s="9"/>
      <c r="F100" s="9"/>
      <c r="G100" s="9"/>
      <c r="H100" s="9"/>
      <c r="I100" s="9"/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5"/>
      <c r="Q100" s="48"/>
    </row>
    <row r="101" spans="1:17" s="16" customFormat="1" ht="47.25" customHeight="1" thickBot="1" x14ac:dyDescent="0.3">
      <c r="A101" s="49" t="s">
        <v>83</v>
      </c>
      <c r="B101" s="50"/>
      <c r="C101" s="50"/>
      <c r="D101" s="50"/>
      <c r="E101" s="50"/>
      <c r="F101" s="50"/>
      <c r="G101" s="50"/>
      <c r="H101" s="50"/>
      <c r="I101" s="50"/>
      <c r="J101" s="51">
        <v>0</v>
      </c>
      <c r="K101" s="51">
        <v>0</v>
      </c>
      <c r="L101" s="51">
        <v>0</v>
      </c>
      <c r="M101" s="51">
        <v>0</v>
      </c>
      <c r="N101" s="51">
        <v>0</v>
      </c>
      <c r="O101" s="51">
        <v>0</v>
      </c>
      <c r="P101" s="52"/>
      <c r="Q101" s="53"/>
    </row>
    <row r="102" spans="1:17" s="16" customFormat="1" ht="47.25" customHeight="1" thickBot="1" x14ac:dyDescent="0.3">
      <c r="A102" s="71" t="s">
        <v>94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3"/>
    </row>
    <row r="103" spans="1:17" s="16" customFormat="1" ht="105.75" customHeight="1" thickBot="1" x14ac:dyDescent="0.3">
      <c r="A103" s="59" t="s">
        <v>20</v>
      </c>
      <c r="B103" s="29" t="s">
        <v>20</v>
      </c>
      <c r="C103" s="30" t="s">
        <v>20</v>
      </c>
      <c r="D103" s="31" t="s">
        <v>20</v>
      </c>
      <c r="E103" s="31" t="s">
        <v>20</v>
      </c>
      <c r="F103" s="31" t="s">
        <v>20</v>
      </c>
      <c r="G103" s="31" t="s">
        <v>20</v>
      </c>
      <c r="H103" s="20" t="s">
        <v>20</v>
      </c>
      <c r="I103" s="31" t="s">
        <v>20</v>
      </c>
      <c r="J103" s="21" t="s">
        <v>20</v>
      </c>
      <c r="K103" s="21" t="s">
        <v>20</v>
      </c>
      <c r="L103" s="21" t="s">
        <v>20</v>
      </c>
      <c r="M103" s="21" t="s">
        <v>20</v>
      </c>
      <c r="N103" s="21" t="s">
        <v>20</v>
      </c>
      <c r="O103" s="21" t="s">
        <v>20</v>
      </c>
      <c r="P103" s="22" t="s">
        <v>20</v>
      </c>
      <c r="Q103" s="60" t="s">
        <v>20</v>
      </c>
    </row>
    <row r="104" spans="1:17" s="18" customFormat="1" ht="32.25" customHeight="1" thickBot="1" x14ac:dyDescent="0.35">
      <c r="A104" s="69" t="s">
        <v>81</v>
      </c>
      <c r="B104" s="70"/>
      <c r="C104" s="35"/>
      <c r="D104" s="35"/>
      <c r="E104" s="36"/>
      <c r="F104" s="36"/>
      <c r="G104" s="36"/>
      <c r="H104" s="36"/>
      <c r="I104" s="36"/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8"/>
      <c r="Q104" s="39"/>
    </row>
    <row r="105" spans="1:17" s="16" customFormat="1" ht="47.25" customHeight="1" x14ac:dyDescent="0.25">
      <c r="A105" s="67" t="s">
        <v>82</v>
      </c>
      <c r="B105" s="68"/>
      <c r="C105" s="68"/>
      <c r="D105" s="68"/>
      <c r="E105" s="40"/>
      <c r="F105" s="40"/>
      <c r="G105" s="40"/>
      <c r="H105" s="41"/>
      <c r="I105" s="41"/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3"/>
      <c r="Q105" s="44"/>
    </row>
    <row r="106" spans="1:17" s="16" customFormat="1" ht="47.25" customHeight="1" x14ac:dyDescent="0.25">
      <c r="A106" s="45" t="s">
        <v>75</v>
      </c>
      <c r="B106" s="8"/>
      <c r="C106" s="10"/>
      <c r="D106" s="8"/>
      <c r="E106" s="8"/>
      <c r="F106" s="8"/>
      <c r="G106" s="8"/>
      <c r="H106" s="8"/>
      <c r="I106" s="8"/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4"/>
      <c r="Q106" s="46"/>
    </row>
    <row r="107" spans="1:17" s="16" customFormat="1" ht="47.25" customHeight="1" x14ac:dyDescent="0.25">
      <c r="A107" s="47" t="s">
        <v>71</v>
      </c>
      <c r="B107" s="9"/>
      <c r="C107" s="12"/>
      <c r="D107" s="9"/>
      <c r="E107" s="9"/>
      <c r="F107" s="9"/>
      <c r="G107" s="9"/>
      <c r="H107" s="9"/>
      <c r="I107" s="9"/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5"/>
      <c r="Q107" s="48"/>
    </row>
    <row r="108" spans="1:17" s="16" customFormat="1" ht="47.25" customHeight="1" thickBot="1" x14ac:dyDescent="0.3">
      <c r="A108" s="49" t="s">
        <v>83</v>
      </c>
      <c r="B108" s="50"/>
      <c r="C108" s="50"/>
      <c r="D108" s="50"/>
      <c r="E108" s="50"/>
      <c r="F108" s="50"/>
      <c r="G108" s="50"/>
      <c r="H108" s="50"/>
      <c r="I108" s="50"/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2"/>
      <c r="Q108" s="53"/>
    </row>
    <row r="109" spans="1:17" s="17" customFormat="1" ht="60" customHeight="1" thickBot="1" x14ac:dyDescent="0.3">
      <c r="A109" s="64" t="s">
        <v>95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6"/>
    </row>
    <row r="110" spans="1:17" s="16" customFormat="1" ht="47.25" customHeight="1" x14ac:dyDescent="0.25">
      <c r="A110" s="67" t="s">
        <v>101</v>
      </c>
      <c r="B110" s="68"/>
      <c r="C110" s="68"/>
      <c r="D110" s="68"/>
      <c r="E110" s="40"/>
      <c r="F110" s="40"/>
      <c r="G110" s="40"/>
      <c r="H110" s="41"/>
      <c r="I110" s="41"/>
      <c r="J110" s="42">
        <f>J105+J98+J91+J84+J77+J66+J59+J52+J45+J38+J25+J8</f>
        <v>243642789.47999999</v>
      </c>
      <c r="K110" s="42">
        <f>K111+K112+K113</f>
        <v>243642789.48000002</v>
      </c>
      <c r="L110" s="42">
        <f t="shared" ref="L110:P110" si="24">L105+L98+L91+L84+L77+L66+L59+L52+L45+L38+L25+L8</f>
        <v>140027739.62</v>
      </c>
      <c r="M110" s="42">
        <f t="shared" si="24"/>
        <v>77878073.13000001</v>
      </c>
      <c r="N110" s="42">
        <f t="shared" si="24"/>
        <v>22306061.129999999</v>
      </c>
      <c r="O110" s="42">
        <f t="shared" si="24"/>
        <v>3430915.6</v>
      </c>
      <c r="P110" s="42">
        <f t="shared" si="24"/>
        <v>0</v>
      </c>
      <c r="Q110" s="44"/>
    </row>
    <row r="111" spans="1:17" s="16" customFormat="1" ht="47.25" customHeight="1" x14ac:dyDescent="0.25">
      <c r="A111" s="45" t="s">
        <v>75</v>
      </c>
      <c r="B111" s="8"/>
      <c r="C111" s="10"/>
      <c r="D111" s="8"/>
      <c r="E111" s="8"/>
      <c r="F111" s="8"/>
      <c r="G111" s="8"/>
      <c r="H111" s="8"/>
      <c r="I111" s="8"/>
      <c r="J111" s="11">
        <f>J106+J99+J92+J85+J78+J67+J60+J53+J46+J39+J26+J9</f>
        <v>0</v>
      </c>
      <c r="K111" s="11">
        <f t="shared" ref="K111:O111" si="25">K106+K99+K92+K85+K78+K67+K60+K53+K46+K39+K26+K9</f>
        <v>0</v>
      </c>
      <c r="L111" s="11">
        <f t="shared" si="25"/>
        <v>0</v>
      </c>
      <c r="M111" s="11">
        <f t="shared" si="25"/>
        <v>0</v>
      </c>
      <c r="N111" s="11">
        <f t="shared" si="25"/>
        <v>0</v>
      </c>
      <c r="O111" s="11">
        <f t="shared" si="25"/>
        <v>0</v>
      </c>
      <c r="P111" s="14"/>
      <c r="Q111" s="46"/>
    </row>
    <row r="112" spans="1:17" s="16" customFormat="1" ht="47.25" customHeight="1" x14ac:dyDescent="0.25">
      <c r="A112" s="47" t="s">
        <v>100</v>
      </c>
      <c r="B112" s="9"/>
      <c r="C112" s="12"/>
      <c r="D112" s="9"/>
      <c r="E112" s="9"/>
      <c r="F112" s="9"/>
      <c r="G112" s="9"/>
      <c r="H112" s="9"/>
      <c r="I112" s="9"/>
      <c r="J112" s="13">
        <f>J107+J100+J93+J86+J79+J68+J61+J54+J47+J40+J27+J10</f>
        <v>232957433.08000001</v>
      </c>
      <c r="K112" s="13">
        <f t="shared" ref="K112:O112" si="26">K107+K100+K93+K86+K79+K68+K61+K54+K47+K40+K27+K10</f>
        <v>232957433.08000001</v>
      </c>
      <c r="L112" s="13">
        <f t="shared" si="26"/>
        <v>140027739.62</v>
      </c>
      <c r="M112" s="13">
        <f t="shared" si="26"/>
        <v>77878073.13000001</v>
      </c>
      <c r="N112" s="13">
        <f t="shared" si="26"/>
        <v>11620704.73</v>
      </c>
      <c r="O112" s="13">
        <f t="shared" si="26"/>
        <v>3430915.6</v>
      </c>
      <c r="P112" s="15"/>
      <c r="Q112" s="48"/>
    </row>
    <row r="113" spans="1:17" s="16" customFormat="1" ht="47.25" customHeight="1" thickBot="1" x14ac:dyDescent="0.3">
      <c r="A113" s="49" t="s">
        <v>96</v>
      </c>
      <c r="B113" s="50"/>
      <c r="C113" s="50"/>
      <c r="D113" s="50"/>
      <c r="E113" s="50"/>
      <c r="F113" s="50"/>
      <c r="G113" s="50"/>
      <c r="H113" s="50"/>
      <c r="I113" s="50"/>
      <c r="J113" s="51">
        <f>J108+J101+J94+J87+J80+J69+J62+J55+J48+J41+J28+J11</f>
        <v>10685356.4</v>
      </c>
      <c r="K113" s="51">
        <f t="shared" ref="K113:P113" si="27">K108+K101+K94+K87+K80+K69+K62+K55+K48+K41+K28+K11</f>
        <v>10685356.4</v>
      </c>
      <c r="L113" s="51">
        <f t="shared" si="27"/>
        <v>0</v>
      </c>
      <c r="M113" s="51">
        <f t="shared" si="27"/>
        <v>0</v>
      </c>
      <c r="N113" s="51">
        <f t="shared" si="27"/>
        <v>10685356.4</v>
      </c>
      <c r="O113" s="51">
        <f t="shared" si="27"/>
        <v>0</v>
      </c>
      <c r="P113" s="51">
        <f t="shared" si="27"/>
        <v>0</v>
      </c>
      <c r="Q113" s="53"/>
    </row>
    <row r="114" spans="1:17" ht="43.15" customHeight="1" x14ac:dyDescent="0.25"/>
    <row r="115" spans="1:17" ht="60" customHeight="1" x14ac:dyDescent="0.25"/>
    <row r="116" spans="1:17" ht="60" customHeight="1" x14ac:dyDescent="0.25"/>
    <row r="117" spans="1:17" ht="60" customHeight="1" x14ac:dyDescent="0.25"/>
    <row r="118" spans="1:17" ht="60" customHeight="1" x14ac:dyDescent="0.25"/>
    <row r="119" spans="1:17" ht="60" customHeight="1" x14ac:dyDescent="0.25"/>
    <row r="120" spans="1:17" ht="60" customHeight="1" x14ac:dyDescent="0.25"/>
    <row r="121" spans="1:17" ht="60" customHeight="1" x14ac:dyDescent="0.25"/>
    <row r="122" spans="1:17" ht="156" customHeight="1" x14ac:dyDescent="0.25"/>
    <row r="123" spans="1:17" ht="60" customHeight="1" x14ac:dyDescent="0.25"/>
    <row r="124" spans="1:17" ht="43.15" customHeight="1" x14ac:dyDescent="0.25"/>
    <row r="125" spans="1:17" ht="100.15" customHeight="1" x14ac:dyDescent="0.25"/>
    <row r="126" spans="1:17" ht="100.15" customHeight="1" x14ac:dyDescent="0.25"/>
    <row r="127" spans="1:17" ht="100.15" customHeight="1" x14ac:dyDescent="0.25"/>
    <row r="128" spans="1:17" ht="100.15" customHeight="1" x14ac:dyDescent="0.25"/>
    <row r="129" ht="43.15" customHeight="1" x14ac:dyDescent="0.25"/>
    <row r="130" ht="87.6" customHeight="1" x14ac:dyDescent="0.25"/>
    <row r="131" ht="87.6" customHeight="1" x14ac:dyDescent="0.25"/>
    <row r="132" ht="87.6" customHeight="1" x14ac:dyDescent="0.25"/>
    <row r="133" ht="43.15" customHeight="1" x14ac:dyDescent="0.25"/>
    <row r="134" ht="217.15" customHeight="1" x14ac:dyDescent="0.25"/>
    <row r="135" ht="325.14999999999998" customHeight="1" x14ac:dyDescent="0.25"/>
    <row r="136" ht="43.15" customHeight="1" x14ac:dyDescent="0.25"/>
    <row r="137" ht="118.15" customHeight="1" x14ac:dyDescent="0.25"/>
    <row r="138" ht="43.15" customHeight="1" x14ac:dyDescent="0.25"/>
    <row r="139" ht="80.45" customHeight="1" x14ac:dyDescent="0.25"/>
    <row r="140" ht="43.15" customHeight="1" x14ac:dyDescent="0.25"/>
    <row r="141" ht="60" customHeight="1" x14ac:dyDescent="0.25"/>
    <row r="142" ht="43.15" customHeight="1" x14ac:dyDescent="0.25"/>
    <row r="143" ht="112.15" customHeight="1" x14ac:dyDescent="0.25"/>
    <row r="144" ht="43.15" customHeight="1" x14ac:dyDescent="0.25"/>
    <row r="145" spans="18:18" x14ac:dyDescent="0.25">
      <c r="R145" s="6"/>
    </row>
    <row r="148" spans="18:18" ht="30" customHeight="1" x14ac:dyDescent="0.25"/>
  </sheetData>
  <mergeCells count="64">
    <mergeCell ref="A16:B16"/>
    <mergeCell ref="B13:B15"/>
    <mergeCell ref="C13:C15"/>
    <mergeCell ref="A22:B22"/>
    <mergeCell ref="A74:B74"/>
    <mergeCell ref="A20:B20"/>
    <mergeCell ref="A18:B18"/>
    <mergeCell ref="A25:D25"/>
    <mergeCell ref="A29:Q29"/>
    <mergeCell ref="N1:Q1"/>
    <mergeCell ref="J3:J4"/>
    <mergeCell ref="A72:B72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49:Q49"/>
    <mergeCell ref="A51:B51"/>
    <mergeCell ref="A52:D52"/>
    <mergeCell ref="A5:Q5"/>
    <mergeCell ref="A7:B7"/>
    <mergeCell ref="A8:D8"/>
    <mergeCell ref="A24:B24"/>
    <mergeCell ref="A33:B33"/>
    <mergeCell ref="A35:B35"/>
    <mergeCell ref="A37:B37"/>
    <mergeCell ref="A38:D38"/>
    <mergeCell ref="A42:Q42"/>
    <mergeCell ref="A44:B44"/>
    <mergeCell ref="A45:D45"/>
    <mergeCell ref="A31:B31"/>
    <mergeCell ref="A12:Q12"/>
    <mergeCell ref="A56:Q56"/>
    <mergeCell ref="A58:B58"/>
    <mergeCell ref="A59:D59"/>
    <mergeCell ref="A81:Q81"/>
    <mergeCell ref="A83:B83"/>
    <mergeCell ref="A66:D66"/>
    <mergeCell ref="A70:Q70"/>
    <mergeCell ref="A76:B76"/>
    <mergeCell ref="A65:B65"/>
    <mergeCell ref="A63:Q63"/>
    <mergeCell ref="A77:D77"/>
    <mergeCell ref="A84:D84"/>
    <mergeCell ref="A88:Q88"/>
    <mergeCell ref="A90:B90"/>
    <mergeCell ref="A91:D91"/>
    <mergeCell ref="A95:Q95"/>
    <mergeCell ref="A109:Q109"/>
    <mergeCell ref="A110:D110"/>
    <mergeCell ref="A97:B97"/>
    <mergeCell ref="A98:D98"/>
    <mergeCell ref="A102:Q102"/>
    <mergeCell ref="A104:B104"/>
    <mergeCell ref="A105:D105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2023-12-27T12:41:30Z</cp:lastPrinted>
  <dcterms:created xsi:type="dcterms:W3CDTF">2021-07-02T07:35:59Z</dcterms:created>
  <dcterms:modified xsi:type="dcterms:W3CDTF">2026-01-28T08:05:11Z</dcterms:modified>
</cp:coreProperties>
</file>