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xr:revisionPtr revIDLastSave="0" documentId="13_ncr:1_{E4CB87B5-70CD-497A-8D97-1E0251A0470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5_ЦЗ" sheetId="1" r:id="rId1"/>
    <sheet name="Лист2" sheetId="4" state="hidden" r:id="rId2"/>
  </sheets>
  <definedNames>
    <definedName name="_xlnm.Print_Area" localSheetId="0">'2025_ЦЗ'!$A$1:$Q$21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7" i="1" l="1"/>
  <c r="L88" i="1" l="1"/>
  <c r="M88" i="1"/>
  <c r="N88" i="1"/>
  <c r="O88" i="1"/>
  <c r="J88" i="1"/>
  <c r="K112" i="1"/>
  <c r="L112" i="1"/>
  <c r="M112" i="1"/>
  <c r="N112" i="1"/>
  <c r="O112" i="1"/>
  <c r="K113" i="1"/>
  <c r="L113" i="1"/>
  <c r="M113" i="1"/>
  <c r="N113" i="1"/>
  <c r="O113" i="1"/>
  <c r="J112" i="1"/>
  <c r="J113" i="1"/>
  <c r="L67" i="1"/>
  <c r="M67" i="1"/>
  <c r="N67" i="1"/>
  <c r="O67" i="1"/>
  <c r="J67" i="1"/>
  <c r="L63" i="1"/>
  <c r="M63" i="1"/>
  <c r="N63" i="1"/>
  <c r="N64" i="1" s="1"/>
  <c r="O63" i="1"/>
  <c r="O64" i="1" s="1"/>
  <c r="L64" i="1"/>
  <c r="M64" i="1"/>
  <c r="J64" i="1"/>
  <c r="J63" i="1"/>
  <c r="L59" i="1"/>
  <c r="M59" i="1"/>
  <c r="N59" i="1"/>
  <c r="O59" i="1"/>
  <c r="J59" i="1"/>
  <c r="L56" i="1"/>
  <c r="M56" i="1"/>
  <c r="N56" i="1"/>
  <c r="N57" i="1" s="1"/>
  <c r="O56" i="1"/>
  <c r="L57" i="1"/>
  <c r="M57" i="1"/>
  <c r="O57" i="1"/>
  <c r="J56" i="1"/>
  <c r="J57" i="1" s="1"/>
  <c r="L50" i="1"/>
  <c r="M50" i="1"/>
  <c r="M114" i="1" s="1"/>
  <c r="N50" i="1"/>
  <c r="O50" i="1"/>
  <c r="J50" i="1"/>
  <c r="J46" i="1"/>
  <c r="J47" i="1" s="1"/>
  <c r="L42" i="1"/>
  <c r="M42" i="1"/>
  <c r="N42" i="1"/>
  <c r="O42" i="1"/>
  <c r="L43" i="1"/>
  <c r="M43" i="1"/>
  <c r="N43" i="1"/>
  <c r="O43" i="1"/>
  <c r="N40" i="1"/>
  <c r="L39" i="1"/>
  <c r="L40" i="1" s="1"/>
  <c r="M39" i="1"/>
  <c r="M40" i="1" s="1"/>
  <c r="N39" i="1"/>
  <c r="O39" i="1"/>
  <c r="O40" i="1" s="1"/>
  <c r="L36" i="1"/>
  <c r="M36" i="1"/>
  <c r="N36" i="1"/>
  <c r="O36" i="1"/>
  <c r="J36" i="1"/>
  <c r="L25" i="1"/>
  <c r="M25" i="1"/>
  <c r="N25" i="1"/>
  <c r="O25" i="1"/>
  <c r="J25" i="1"/>
  <c r="J26" i="1" s="1"/>
  <c r="L29" i="1"/>
  <c r="M29" i="1"/>
  <c r="N29" i="1"/>
  <c r="O29" i="1"/>
  <c r="J29" i="1"/>
  <c r="O15" i="1"/>
  <c r="N15" i="1"/>
  <c r="M15" i="1"/>
  <c r="L15" i="1"/>
  <c r="J114" i="1" l="1"/>
  <c r="O114" i="1"/>
  <c r="N114" i="1"/>
  <c r="O105" i="1"/>
  <c r="N105" i="1"/>
  <c r="M105" i="1"/>
  <c r="L105" i="1"/>
  <c r="J105" i="1"/>
  <c r="K105" i="1"/>
  <c r="O98" i="1"/>
  <c r="N98" i="1"/>
  <c r="M98" i="1"/>
  <c r="L98" i="1"/>
  <c r="J98" i="1"/>
  <c r="K98" i="1"/>
  <c r="O91" i="1"/>
  <c r="N91" i="1"/>
  <c r="M91" i="1"/>
  <c r="L91" i="1"/>
  <c r="J91" i="1"/>
  <c r="K91" i="1"/>
  <c r="J84" i="1"/>
  <c r="J85" i="1" s="1"/>
  <c r="J111" i="1" s="1"/>
  <c r="L84" i="1"/>
  <c r="L85" i="1" s="1"/>
  <c r="M84" i="1"/>
  <c r="M85" i="1" s="1"/>
  <c r="N84" i="1"/>
  <c r="N85" i="1" s="1"/>
  <c r="O84" i="1"/>
  <c r="O85" i="1" s="1"/>
  <c r="O77" i="1"/>
  <c r="N77" i="1"/>
  <c r="M77" i="1"/>
  <c r="L77" i="1"/>
  <c r="J77" i="1"/>
  <c r="K77" i="1"/>
  <c r="K38" i="1"/>
  <c r="J38" i="1" s="1"/>
  <c r="J43" i="1" s="1"/>
  <c r="K34" i="1"/>
  <c r="K43" i="1" l="1"/>
  <c r="L26" i="1"/>
  <c r="L17" i="1"/>
  <c r="L18" i="1" s="1"/>
  <c r="M17" i="1"/>
  <c r="M18" i="1" s="1"/>
  <c r="N17" i="1"/>
  <c r="N18" i="1" s="1"/>
  <c r="N21" i="1" s="1"/>
  <c r="O17" i="1"/>
  <c r="O18" i="1" s="1"/>
  <c r="M26" i="1" l="1"/>
  <c r="N26" i="1"/>
  <c r="O26" i="1"/>
  <c r="L21" i="1"/>
  <c r="L114" i="1" s="1"/>
  <c r="M21" i="1"/>
  <c r="O21" i="1"/>
  <c r="K16" i="1"/>
  <c r="K37" i="1" l="1"/>
  <c r="K39" i="1" s="1"/>
  <c r="J37" i="1" l="1"/>
  <c r="K31" i="1"/>
  <c r="K52" i="1"/>
  <c r="K53" i="1"/>
  <c r="K54" i="1"/>
  <c r="K55" i="1"/>
  <c r="K83" i="1"/>
  <c r="K62" i="1"/>
  <c r="K45" i="1"/>
  <c r="K50" i="1" s="1"/>
  <c r="K47" i="1" s="1"/>
  <c r="K24" i="1"/>
  <c r="K23" i="1"/>
  <c r="K84" i="1" l="1"/>
  <c r="K88" i="1"/>
  <c r="K29" i="1"/>
  <c r="K26" i="1" s="1"/>
  <c r="K25" i="1"/>
  <c r="K56" i="1"/>
  <c r="K59" i="1"/>
  <c r="K42" i="1"/>
  <c r="K40" i="1" s="1"/>
  <c r="K36" i="1"/>
  <c r="K67" i="1"/>
  <c r="K64" i="1" s="1"/>
  <c r="K63" i="1"/>
  <c r="J42" i="1"/>
  <c r="J39" i="1"/>
  <c r="J40" i="1" s="1"/>
  <c r="O70" i="1"/>
  <c r="N70" i="1"/>
  <c r="M70" i="1"/>
  <c r="L70" i="1"/>
  <c r="J70" i="1"/>
  <c r="K69" i="1"/>
  <c r="K70" i="1" s="1"/>
  <c r="O46" i="1"/>
  <c r="O47" i="1" s="1"/>
  <c r="O111" i="1" s="1"/>
  <c r="N46" i="1"/>
  <c r="N47" i="1" s="1"/>
  <c r="N111" i="1" s="1"/>
  <c r="M46" i="1"/>
  <c r="M47" i="1" s="1"/>
  <c r="M111" i="1" s="1"/>
  <c r="L46" i="1"/>
  <c r="L47" i="1" s="1"/>
  <c r="L111" i="1" s="1"/>
  <c r="K46" i="1"/>
  <c r="K85" i="1" l="1"/>
  <c r="K114" i="1"/>
  <c r="K111" i="1" s="1"/>
  <c r="K14" i="1"/>
  <c r="J14" i="1" s="1"/>
  <c r="K13" i="1"/>
  <c r="J13" i="1" s="1"/>
  <c r="K12" i="1"/>
  <c r="J12" i="1" s="1"/>
  <c r="K11" i="1"/>
  <c r="J11" i="1" s="1"/>
  <c r="K10" i="1"/>
  <c r="J10" i="1" s="1"/>
  <c r="K9" i="1"/>
  <c r="J9" i="1" s="1"/>
  <c r="K8" i="1"/>
  <c r="J8" i="1" s="1"/>
  <c r="K7" i="1"/>
  <c r="J7" i="1" s="1"/>
  <c r="K6" i="1"/>
  <c r="K15" i="1" l="1"/>
  <c r="J6" i="1"/>
  <c r="K17" i="1"/>
  <c r="J15" i="1" l="1"/>
  <c r="J17" i="1" s="1"/>
  <c r="K21" i="1"/>
  <c r="K18" i="1"/>
  <c r="J21" i="1" l="1"/>
  <c r="J18" i="1"/>
</calcChain>
</file>

<file path=xl/sharedStrings.xml><?xml version="1.0" encoding="utf-8"?>
<sst xmlns="http://schemas.openxmlformats.org/spreadsheetml/2006/main" count="378" uniqueCount="103">
  <si>
    <t>№ п/п</t>
  </si>
  <si>
    <t>Наименование заказчика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</si>
  <si>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</si>
  <si>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</si>
  <si>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</si>
  <si>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</si>
  <si>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</si>
  <si>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</si>
  <si>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</si>
  <si>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</si>
  <si>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</si>
  <si>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</si>
  <si>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</si>
  <si>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</si>
  <si>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</si>
  <si>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</si>
  <si>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</si>
  <si>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</si>
  <si>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</si>
  <si>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Всего 2 закупки</t>
  </si>
  <si>
    <t>Всего 1 закупка</t>
  </si>
  <si>
    <t>-</t>
  </si>
  <si>
    <t>49.31</t>
  </si>
  <si>
    <t>январь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</si>
  <si>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 полугодие 2025 года (Красное -Сергиевское)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</si>
  <si>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 полугодие 2025 года (Красное - Морево)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</si>
  <si>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 полугодие 2025 года (Красное - Засосенка)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</si>
  <si>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 полугодие 2025 года (Красное - Никольское)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</si>
  <si>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 полугодие 2025 года (Красное -Рождество)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</si>
  <si>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 полугодие 2025 года (Красное - Николаевка)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</si>
  <si>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 полугодие 2025 года (Красное - Отскочное)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</si>
  <si>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 полугодие 2025 года (Красное - Пятницкое)</t>
  </si>
  <si>
    <t>Оказание услуг, связанных с осуществлением регулярных перевозок пассажиров по регулируемым тарифам по внутримуниципальным маршрутам регулярных перевозок на 2 полугодие 2025 года (Красное - Красноград)</t>
  </si>
  <si>
    <t>Администрация Краснинского муниципального района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</si>
  <si>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</si>
  <si>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</si>
  <si>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</si>
  <si>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</si>
  <si>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</si>
  <si>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</si>
  <si>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</si>
  <si>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</si>
  <si>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</si>
  <si>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</si>
  <si>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</si>
  <si>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75.00</t>
  </si>
  <si>
    <t>Наградная продукция (спорт)</t>
  </si>
  <si>
    <t>Наградная продукция (культура)</t>
  </si>
  <si>
    <t>Наградная продукция (молодежь)</t>
  </si>
  <si>
    <t>32.13</t>
  </si>
  <si>
    <t>Обустройство мест (площадок ТКО) накопления на территории Краснинского района</t>
  </si>
  <si>
    <t>43.99</t>
  </si>
  <si>
    <t>Выполнение работ по ремонту жилого помещения муниципального жилищного фонда</t>
  </si>
  <si>
    <t>43.39</t>
  </si>
  <si>
    <t>Строительство и реконструкция автомобильных дорог</t>
  </si>
  <si>
    <t>71.12</t>
  </si>
  <si>
    <t>42.11</t>
  </si>
  <si>
    <t>42.21</t>
  </si>
  <si>
    <t>Выполнение комплекса мероприятий по разработке проектно-сметной документации</t>
  </si>
  <si>
    <t>43.29.12.110</t>
  </si>
  <si>
    <t>Отдел финансов администрации Краснинского муниципального района</t>
  </si>
  <si>
    <t>Заправка и восстановление картриджей</t>
  </si>
  <si>
    <t>Итого 10 закупок для 2 заказчиков, в т.ч.</t>
  </si>
  <si>
    <t>0 закупок в рамках нац.проектов</t>
  </si>
  <si>
    <t>0 закупок в рамках гос.программы</t>
  </si>
  <si>
    <t>10 закупок, относящихся к категории "Прочие"</t>
  </si>
  <si>
    <t>Всего 4 закупки</t>
  </si>
  <si>
    <t>42.99</t>
  </si>
  <si>
    <t>95.11</t>
  </si>
  <si>
    <t>Всего 5 закупок</t>
  </si>
  <si>
    <t>Итого 7 закупок для 2 заказчиков, в т.ч.</t>
  </si>
  <si>
    <t>Итого 1 закупка для 1 заказчика, в т.ч.</t>
  </si>
  <si>
    <t>1 закупка, относящаяся к категории "Прочие"</t>
  </si>
  <si>
    <t>4 закупки в рамках гос.программы</t>
  </si>
  <si>
    <t>Итого 4 закупки для 1 заказчика, в т.ч.</t>
  </si>
  <si>
    <t>0 закупок, относящихся к категории "Прочие"</t>
  </si>
  <si>
    <t>Всего 0 закупок</t>
  </si>
  <si>
    <t>Итого 0 закупок для 0 заказчиков, в т.ч.</t>
  </si>
  <si>
    <t>эл. аукцион</t>
  </si>
  <si>
    <t>Всего 9 закупок</t>
  </si>
  <si>
    <t>Итого 2 закупки для 1 заказчика, в т.ч.</t>
  </si>
  <si>
    <t>2 закупки, относящиеся к категории "Прочие"</t>
  </si>
  <si>
    <t>3 закупки, относящиеся к категории "Прочие"</t>
  </si>
  <si>
    <t>Государственная программа  "Развитие транспортной системы Липецкой области"</t>
  </si>
  <si>
    <t>ВСЕГО 2025</t>
  </si>
  <si>
    <t>Итого 26 закупок для 0 заказчиков, в т.ч.</t>
  </si>
  <si>
    <t>8 закупок в рамках гос.программы</t>
  </si>
  <si>
    <t>18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</si>
  <si>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2025 год, 
осуществляемого МКУ "Центр компетенции в сфере бухгалтерского учета и муниципального заказа Краснинского муниципального района" 
по состоянию на 01.01.2025 года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</si>
  <si>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Согласовано:
заместитель директора по закупкам  отдела муниципального заказа
МКУ "Центр компетенции в сфере бухгалтерского учета и муниципального заказа Краснинского муниципального района"  
А.В.Денисов</t>
  </si>
  <si>
    <t>Оказание услуг по осуществлению деятельности по обращению с животными без владельца (собак, кошек) на территории Краснинского муниципального района Липецкой области</t>
  </si>
  <si>
    <t>Строительство сетей водоснабжения ул. Русиновская с. Яблоново</t>
  </si>
  <si>
    <t>Государственная программа  "Обеспечение населения Липецкой области качественными коммунальными услугами и формирование современной городской среды"</t>
  </si>
  <si>
    <t>Разведочно-эксплуатационная скважина ул. Русиновская с. Яблоново</t>
  </si>
  <si>
    <t>Устройство резинового покрытия под волейбольную площадку по ул. Спортивная с. Красное</t>
  </si>
  <si>
    <t>Обустройство ограждения территории кладбища по ул. Октябрьская с. Красное</t>
  </si>
  <si>
    <t>Ремонт дорожного покрытия участка автомобильной дороги с. Красное ул. Советская Краснинского района Липецкой области</t>
  </si>
  <si>
    <t>Ремонт дорожного покрытия участка автомобильной дороги с. Красное ул. Коммунальная Краснинского района Липецкой области</t>
  </si>
  <si>
    <t>Ремонт дорожного покрытия участков автомобильных дорог с. Красное ул. Пионерская, ул. Интернациональная, ул. Молодежная Краснинского района Липецкой области</t>
  </si>
  <si>
    <t>Ремонт дорожного покрытия участков автомобильных дорог п. Лески ул. Октябрьская, ул. Почтовая Краснинского района Липецкой области</t>
  </si>
  <si>
    <t>федеральный 
бюджет, руб.</t>
  </si>
  <si>
    <t>Администрации сельского поселения Краснинский сельсовет Краснинского муниципального района</t>
  </si>
  <si>
    <t xml:space="preserve"> Государственная программа  "Комплексное развитие сельских территорий Липецкой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</si>
</sst>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166" fontId="14" fillId="2" borderId="11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11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11" xfId="0" applyFont="1" applyFill="1" applyBorder="1"/>
    <xf numFmtId="166" fontId="14" fillId="2" borderId="11" xfId="0" applyNumberFormat="1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right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top"/>
    </xf>
    <xf numFmtId="49" fontId="16" fillId="0" borderId="28" xfId="0" applyNumberFormat="1" applyFont="1" applyBorder="1" applyAlignment="1">
      <alignment horizontal="center" vertical="center" wrapText="1"/>
    </xf>
    <xf numFmtId="4" fontId="16" fillId="0" borderId="28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center" vertical="center" wrapText="1"/>
    </xf>
    <xf numFmtId="49" fontId="16" fillId="0" borderId="29" xfId="0" applyNumberFormat="1" applyFont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5" fontId="16" fillId="0" borderId="29" xfId="0" applyNumberFormat="1" applyFont="1" applyBorder="1" applyAlignment="1">
      <alignment horizontal="center" vertical="center" wrapText="1"/>
    </xf>
    <xf numFmtId="49" fontId="16" fillId="3" borderId="30" xfId="0" applyNumberFormat="1" applyFont="1" applyFill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8" fillId="5" borderId="4" xfId="0" applyNumberFormat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4" fontId="18" fillId="5" borderId="9" xfId="0" applyNumberFormat="1" applyFont="1" applyFill="1" applyBorder="1" applyAlignment="1">
      <alignment horizontal="center" vertical="center" wrapText="1"/>
    </xf>
    <xf numFmtId="4" fontId="18" fillId="5" borderId="10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49" fontId="18" fillId="5" borderId="6" xfId="0" applyNumberFormat="1" applyFont="1" applyFill="1" applyBorder="1" applyAlignment="1">
      <alignment horizontal="center" vertical="center" wrapText="1"/>
    </xf>
    <xf numFmtId="4" fontId="18" fillId="5" borderId="6" xfId="0" applyNumberFormat="1" applyFont="1" applyFill="1" applyBorder="1" applyAlignment="1">
      <alignment horizontal="center" vertical="center" wrapText="1"/>
    </xf>
    <xf numFmtId="4" fontId="18" fillId="5" borderId="7" xfId="0" applyNumberFormat="1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65" fontId="16" fillId="0" borderId="32" xfId="0" applyNumberFormat="1" applyFont="1" applyBorder="1" applyAlignment="1">
      <alignment horizontal="center" vertical="center" wrapText="1"/>
    </xf>
    <xf numFmtId="4" fontId="18" fillId="5" borderId="9" xfId="0" applyNumberFormat="1" applyFont="1" applyFill="1" applyBorder="1" applyAlignment="1">
      <alignment horizontal="center" vertical="center"/>
    </xf>
    <xf numFmtId="166" fontId="14" fillId="2" borderId="21" xfId="0" applyNumberFormat="1" applyFont="1" applyFill="1" applyBorder="1" applyAlignment="1">
      <alignment horizontal="left" vertical="center" wrapText="1"/>
    </xf>
    <xf numFmtId="166" fontId="14" fillId="2" borderId="22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4"/>
  <sheetViews>
    <sheetView tabSelected="1" zoomScale="43" zoomScaleNormal="43" zoomScaleSheetLayoutView="40" workbookViewId="0">
      <pane ySplit="4" topLeftCell="A5" activePane="bottomLeft" state="frozen"/>
      <selection pane="bottomLeft" activeCell="A6" sqref="A6"/>
    </sheetView>
  </sheetViews>
  <sheetFormatPr defaultColWidth="9.140625" defaultRowHeight="15" x14ac:dyDescent="0.25"/>
  <cols>
    <col min="1" max="1" width="9.140625" style="30"/>
    <col min="2" max="2" width="41.42578125" style="5" customWidth="1"/>
    <col min="3" max="3" width="24" style="5" customWidth="1"/>
    <col min="4" max="4" width="62" style="30" customWidth="1"/>
    <col min="5" max="6" width="32.5703125" style="30" customWidth="1"/>
    <col min="7" max="7" width="38.85546875" style="2" customWidth="1"/>
    <col min="8" max="8" width="46.140625" style="3" customWidth="1"/>
    <col min="9" max="9" width="41" style="30" customWidth="1"/>
    <col min="10" max="15" width="33.85546875" style="4" customWidth="1"/>
    <col min="16" max="16" width="30.28515625" style="4" hidden="1" customWidth="1"/>
    <col min="17" max="17" width="30.28515625" style="4" customWidth="1"/>
    <col min="18" max="18" width="16.28515625" style="1" bestFit="1" customWidth="1"/>
    <col min="19" max="16384" width="9.140625" style="1"/>
  </cols>
  <sheetData>
    <row r="1" spans="1:17" ht="122.25" customHeight="1" x14ac:dyDescent="0.25">
      <c r="M1" s="48"/>
      <c r="N1" s="99" t="s">
        <v>89</v>
      </c>
      <c r="O1" s="100"/>
      <c r="P1" s="100"/>
      <c r="Q1" s="100"/>
    </row>
    <row r="2" spans="1:17" ht="133.5" customHeight="1" thickBot="1" x14ac:dyDescent="0.3">
      <c r="A2" s="105" t="s">
        <v>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7" ht="67.900000000000006" customHeight="1" x14ac:dyDescent="0.25">
      <c r="A3" s="109" t="s">
        <v>0</v>
      </c>
      <c r="B3" s="94" t="s">
        <v>1</v>
      </c>
      <c r="C3" s="94" t="s">
        <v>9</v>
      </c>
      <c r="D3" s="94" t="s">
        <v>15</v>
      </c>
      <c r="E3" s="94" t="s">
        <v>2</v>
      </c>
      <c r="F3" s="94" t="s">
        <v>6</v>
      </c>
      <c r="G3" s="94" t="s">
        <v>7</v>
      </c>
      <c r="H3" s="111" t="s">
        <v>3</v>
      </c>
      <c r="I3" s="94" t="s">
        <v>4</v>
      </c>
      <c r="J3" s="101" t="s">
        <v>5</v>
      </c>
      <c r="K3" s="106" t="s">
        <v>14</v>
      </c>
      <c r="L3" s="107"/>
      <c r="M3" s="107"/>
      <c r="N3" s="107"/>
      <c r="O3" s="108"/>
      <c r="P3" s="101" t="s">
        <v>8</v>
      </c>
      <c r="Q3" s="103" t="s">
        <v>16</v>
      </c>
    </row>
    <row r="4" spans="1:17" ht="139.15" customHeight="1" thickBot="1" x14ac:dyDescent="0.3">
      <c r="A4" s="110"/>
      <c r="B4" s="95"/>
      <c r="C4" s="95"/>
      <c r="D4" s="95"/>
      <c r="E4" s="95"/>
      <c r="F4" s="95"/>
      <c r="G4" s="95"/>
      <c r="H4" s="112"/>
      <c r="I4" s="95"/>
      <c r="J4" s="102"/>
      <c r="K4" s="31" t="s">
        <v>12</v>
      </c>
      <c r="L4" s="31" t="s">
        <v>100</v>
      </c>
      <c r="M4" s="31" t="s">
        <v>17</v>
      </c>
      <c r="N4" s="31" t="s">
        <v>18</v>
      </c>
      <c r="O4" s="31" t="s">
        <v>13</v>
      </c>
      <c r="P4" s="102"/>
      <c r="Q4" s="104"/>
    </row>
    <row r="5" spans="1:17" s="25" customFormat="1" ht="66.75" customHeight="1" thickBot="1" x14ac:dyDescent="0.3">
      <c r="A5" s="86" t="s">
        <v>23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8"/>
    </row>
    <row r="6" spans="1:17" s="24" customFormat="1" ht="105.75" customHeight="1" x14ac:dyDescent="0.25">
      <c r="A6" s="64">
        <v>1</v>
      </c>
      <c r="B6" s="89" t="s">
        <v>33</v>
      </c>
      <c r="C6" s="89">
        <v>4810000310</v>
      </c>
      <c r="D6" s="52" t="s">
        <v>24</v>
      </c>
      <c r="E6" s="52" t="s">
        <v>21</v>
      </c>
      <c r="F6" s="52" t="s">
        <v>21</v>
      </c>
      <c r="G6" s="52" t="s">
        <v>21</v>
      </c>
      <c r="H6" s="51" t="s">
        <v>21</v>
      </c>
      <c r="I6" s="52" t="s">
        <v>22</v>
      </c>
      <c r="J6" s="53">
        <f t="shared" ref="J6:J14" si="0">K6</f>
        <v>515866.69</v>
      </c>
      <c r="K6" s="53">
        <f>SUM(L6:O6)</f>
        <v>515866.69</v>
      </c>
      <c r="L6" s="53">
        <v>0</v>
      </c>
      <c r="M6" s="53">
        <v>0</v>
      </c>
      <c r="N6" s="53">
        <v>515866.69</v>
      </c>
      <c r="O6" s="53">
        <v>0</v>
      </c>
      <c r="P6" s="63" t="s">
        <v>23</v>
      </c>
      <c r="Q6" s="54" t="s">
        <v>78</v>
      </c>
    </row>
    <row r="7" spans="1:17" s="24" customFormat="1" ht="105.75" customHeight="1" x14ac:dyDescent="0.25">
      <c r="A7" s="65">
        <v>2</v>
      </c>
      <c r="B7" s="90"/>
      <c r="C7" s="90"/>
      <c r="D7" s="57" t="s">
        <v>25</v>
      </c>
      <c r="E7" s="57" t="s">
        <v>21</v>
      </c>
      <c r="F7" s="57" t="s">
        <v>21</v>
      </c>
      <c r="G7" s="57" t="s">
        <v>21</v>
      </c>
      <c r="H7" s="55" t="s">
        <v>21</v>
      </c>
      <c r="I7" s="57" t="s">
        <v>22</v>
      </c>
      <c r="J7" s="56">
        <f t="shared" si="0"/>
        <v>537070.61</v>
      </c>
      <c r="K7" s="56">
        <f t="shared" ref="K7:K14" si="1">SUM(L7:O7)</f>
        <v>537070.61</v>
      </c>
      <c r="L7" s="56">
        <v>0</v>
      </c>
      <c r="M7" s="56">
        <v>0</v>
      </c>
      <c r="N7" s="56">
        <v>537070.61</v>
      </c>
      <c r="O7" s="56">
        <v>0</v>
      </c>
      <c r="P7" s="38" t="s">
        <v>23</v>
      </c>
      <c r="Q7" s="39" t="s">
        <v>78</v>
      </c>
    </row>
    <row r="8" spans="1:17" s="24" customFormat="1" ht="105.75" customHeight="1" x14ac:dyDescent="0.25">
      <c r="A8" s="65">
        <v>3</v>
      </c>
      <c r="B8" s="90"/>
      <c r="C8" s="90"/>
      <c r="D8" s="57" t="s">
        <v>26</v>
      </c>
      <c r="E8" s="35" t="s">
        <v>21</v>
      </c>
      <c r="F8" s="35" t="s">
        <v>21</v>
      </c>
      <c r="G8" s="35" t="s">
        <v>21</v>
      </c>
      <c r="H8" s="55" t="s">
        <v>21</v>
      </c>
      <c r="I8" s="57" t="s">
        <v>22</v>
      </c>
      <c r="J8" s="56">
        <f t="shared" si="0"/>
        <v>543887.93999999994</v>
      </c>
      <c r="K8" s="56">
        <f t="shared" si="1"/>
        <v>543887.93999999994</v>
      </c>
      <c r="L8" s="56">
        <v>0</v>
      </c>
      <c r="M8" s="56">
        <v>0</v>
      </c>
      <c r="N8" s="56">
        <v>543887.93999999994</v>
      </c>
      <c r="O8" s="56">
        <v>0</v>
      </c>
      <c r="P8" s="38" t="s">
        <v>23</v>
      </c>
      <c r="Q8" s="39" t="s">
        <v>78</v>
      </c>
    </row>
    <row r="9" spans="1:17" s="24" customFormat="1" ht="105.75" customHeight="1" x14ac:dyDescent="0.25">
      <c r="A9" s="65">
        <v>4</v>
      </c>
      <c r="B9" s="90"/>
      <c r="C9" s="90"/>
      <c r="D9" s="57" t="s">
        <v>27</v>
      </c>
      <c r="E9" s="35" t="s">
        <v>21</v>
      </c>
      <c r="F9" s="35" t="s">
        <v>21</v>
      </c>
      <c r="G9" s="35" t="s">
        <v>21</v>
      </c>
      <c r="H9" s="55" t="s">
        <v>21</v>
      </c>
      <c r="I9" s="57" t="s">
        <v>22</v>
      </c>
      <c r="J9" s="56">
        <f t="shared" si="0"/>
        <v>513531.07</v>
      </c>
      <c r="K9" s="56">
        <f t="shared" si="1"/>
        <v>513531.07</v>
      </c>
      <c r="L9" s="56">
        <v>0</v>
      </c>
      <c r="M9" s="56">
        <v>0</v>
      </c>
      <c r="N9" s="56">
        <v>513531.07</v>
      </c>
      <c r="O9" s="56">
        <v>0</v>
      </c>
      <c r="P9" s="38" t="s">
        <v>23</v>
      </c>
      <c r="Q9" s="39" t="s">
        <v>78</v>
      </c>
    </row>
    <row r="10" spans="1:17" s="24" customFormat="1" ht="105.75" customHeight="1" x14ac:dyDescent="0.25">
      <c r="A10" s="65">
        <v>5</v>
      </c>
      <c r="B10" s="90"/>
      <c r="C10" s="90"/>
      <c r="D10" s="57" t="s">
        <v>28</v>
      </c>
      <c r="E10" s="35" t="s">
        <v>21</v>
      </c>
      <c r="F10" s="35" t="s">
        <v>21</v>
      </c>
      <c r="G10" s="35" t="s">
        <v>21</v>
      </c>
      <c r="H10" s="55" t="s">
        <v>21</v>
      </c>
      <c r="I10" s="57" t="s">
        <v>22</v>
      </c>
      <c r="J10" s="56">
        <f t="shared" si="0"/>
        <v>528586.23999999999</v>
      </c>
      <c r="K10" s="56">
        <f t="shared" si="1"/>
        <v>528586.23999999999</v>
      </c>
      <c r="L10" s="56">
        <v>0</v>
      </c>
      <c r="M10" s="56">
        <v>0</v>
      </c>
      <c r="N10" s="56">
        <v>528586.23999999999</v>
      </c>
      <c r="O10" s="56">
        <v>0</v>
      </c>
      <c r="P10" s="38" t="s">
        <v>23</v>
      </c>
      <c r="Q10" s="39" t="s">
        <v>78</v>
      </c>
    </row>
    <row r="11" spans="1:17" s="24" customFormat="1" ht="105.75" customHeight="1" x14ac:dyDescent="0.25">
      <c r="A11" s="65">
        <v>6</v>
      </c>
      <c r="B11" s="90"/>
      <c r="C11" s="90"/>
      <c r="D11" s="57" t="s">
        <v>29</v>
      </c>
      <c r="E11" s="35" t="s">
        <v>21</v>
      </c>
      <c r="F11" s="35" t="s">
        <v>21</v>
      </c>
      <c r="G11" s="35" t="s">
        <v>21</v>
      </c>
      <c r="H11" s="55" t="s">
        <v>21</v>
      </c>
      <c r="I11" s="57" t="s">
        <v>22</v>
      </c>
      <c r="J11" s="56">
        <f t="shared" si="0"/>
        <v>534511.5</v>
      </c>
      <c r="K11" s="56">
        <f t="shared" si="1"/>
        <v>534511.5</v>
      </c>
      <c r="L11" s="56">
        <v>0</v>
      </c>
      <c r="M11" s="56">
        <v>0</v>
      </c>
      <c r="N11" s="56">
        <v>534511.5</v>
      </c>
      <c r="O11" s="56">
        <v>0</v>
      </c>
      <c r="P11" s="38" t="s">
        <v>23</v>
      </c>
      <c r="Q11" s="39" t="s">
        <v>78</v>
      </c>
    </row>
    <row r="12" spans="1:17" s="24" customFormat="1" ht="105.75" customHeight="1" x14ac:dyDescent="0.25">
      <c r="A12" s="65">
        <v>7</v>
      </c>
      <c r="B12" s="90"/>
      <c r="C12" s="90"/>
      <c r="D12" s="57" t="s">
        <v>30</v>
      </c>
      <c r="E12" s="35" t="s">
        <v>21</v>
      </c>
      <c r="F12" s="35" t="s">
        <v>21</v>
      </c>
      <c r="G12" s="35" t="s">
        <v>21</v>
      </c>
      <c r="H12" s="55" t="s">
        <v>21</v>
      </c>
      <c r="I12" s="57" t="s">
        <v>22</v>
      </c>
      <c r="J12" s="56">
        <f t="shared" si="0"/>
        <v>538167.02</v>
      </c>
      <c r="K12" s="56">
        <f t="shared" si="1"/>
        <v>538167.02</v>
      </c>
      <c r="L12" s="56">
        <v>0</v>
      </c>
      <c r="M12" s="56">
        <v>0</v>
      </c>
      <c r="N12" s="56">
        <v>538167.02</v>
      </c>
      <c r="O12" s="56">
        <v>0</v>
      </c>
      <c r="P12" s="38" t="s">
        <v>23</v>
      </c>
      <c r="Q12" s="39" t="s">
        <v>78</v>
      </c>
    </row>
    <row r="13" spans="1:17" s="24" customFormat="1" ht="105.75" customHeight="1" x14ac:dyDescent="0.25">
      <c r="A13" s="65">
        <v>8</v>
      </c>
      <c r="B13" s="90"/>
      <c r="C13" s="90"/>
      <c r="D13" s="57" t="s">
        <v>31</v>
      </c>
      <c r="E13" s="35" t="s">
        <v>21</v>
      </c>
      <c r="F13" s="35" t="s">
        <v>21</v>
      </c>
      <c r="G13" s="35" t="s">
        <v>21</v>
      </c>
      <c r="H13" s="55" t="s">
        <v>21</v>
      </c>
      <c r="I13" s="57" t="s">
        <v>22</v>
      </c>
      <c r="J13" s="56">
        <f t="shared" si="0"/>
        <v>547485.76</v>
      </c>
      <c r="K13" s="56">
        <f t="shared" si="1"/>
        <v>547485.76</v>
      </c>
      <c r="L13" s="56">
        <v>0</v>
      </c>
      <c r="M13" s="56">
        <v>0</v>
      </c>
      <c r="N13" s="56">
        <v>547485.76</v>
      </c>
      <c r="O13" s="56">
        <v>0</v>
      </c>
      <c r="P13" s="38" t="s">
        <v>23</v>
      </c>
      <c r="Q13" s="39" t="s">
        <v>78</v>
      </c>
    </row>
    <row r="14" spans="1:17" s="24" customFormat="1" ht="105.75" customHeight="1" thickBot="1" x14ac:dyDescent="0.3">
      <c r="A14" s="65">
        <v>9</v>
      </c>
      <c r="B14" s="90"/>
      <c r="C14" s="90"/>
      <c r="D14" s="76" t="s">
        <v>32</v>
      </c>
      <c r="E14" s="76" t="s">
        <v>21</v>
      </c>
      <c r="F14" s="76" t="s">
        <v>21</v>
      </c>
      <c r="G14" s="76" t="s">
        <v>21</v>
      </c>
      <c r="H14" s="49" t="s">
        <v>21</v>
      </c>
      <c r="I14" s="76" t="s">
        <v>22</v>
      </c>
      <c r="J14" s="50">
        <f t="shared" si="0"/>
        <v>523536.22</v>
      </c>
      <c r="K14" s="50">
        <f t="shared" si="1"/>
        <v>523536.22</v>
      </c>
      <c r="L14" s="50">
        <v>0</v>
      </c>
      <c r="M14" s="50">
        <v>0</v>
      </c>
      <c r="N14" s="50">
        <v>523536.22</v>
      </c>
      <c r="O14" s="50">
        <v>0</v>
      </c>
      <c r="P14" s="80" t="s">
        <v>23</v>
      </c>
      <c r="Q14" s="39" t="s">
        <v>78</v>
      </c>
    </row>
    <row r="15" spans="1:17" s="27" customFormat="1" ht="32.25" customHeight="1" thickBot="1" x14ac:dyDescent="0.35">
      <c r="A15" s="82" t="s">
        <v>79</v>
      </c>
      <c r="B15" s="83"/>
      <c r="C15" s="33"/>
      <c r="D15" s="33"/>
      <c r="E15" s="26"/>
      <c r="F15" s="26"/>
      <c r="G15" s="26"/>
      <c r="H15" s="26"/>
      <c r="I15" s="26"/>
      <c r="J15" s="28">
        <f t="shared" ref="J15" si="2">SUM(J4:J14)</f>
        <v>4782643.05</v>
      </c>
      <c r="K15" s="28">
        <f t="shared" ref="K15" si="3">SUM(K4:K14)</f>
        <v>4782643.05</v>
      </c>
      <c r="L15" s="28">
        <f t="shared" ref="L15" si="4">SUM(L4:L14)</f>
        <v>0</v>
      </c>
      <c r="M15" s="28">
        <f t="shared" ref="M15" si="5">SUM(M4:M14)</f>
        <v>0</v>
      </c>
      <c r="N15" s="28">
        <f t="shared" ref="N15" si="6">SUM(N4:N14)</f>
        <v>4782643.05</v>
      </c>
      <c r="O15" s="28">
        <f t="shared" ref="O15" si="7">SUM(O4:O14)</f>
        <v>0</v>
      </c>
      <c r="P15" s="32"/>
      <c r="Q15" s="29"/>
    </row>
    <row r="16" spans="1:17" s="24" customFormat="1" ht="105.75" customHeight="1" thickBot="1" x14ac:dyDescent="0.3">
      <c r="A16" s="65">
        <v>1</v>
      </c>
      <c r="B16" s="35" t="s">
        <v>60</v>
      </c>
      <c r="C16" s="35">
        <v>4810000430</v>
      </c>
      <c r="D16" s="35" t="s">
        <v>61</v>
      </c>
      <c r="E16" s="35" t="s">
        <v>21</v>
      </c>
      <c r="F16" s="35" t="s">
        <v>21</v>
      </c>
      <c r="G16" s="35" t="s">
        <v>21</v>
      </c>
      <c r="H16" s="36" t="s">
        <v>21</v>
      </c>
      <c r="I16" s="35" t="s">
        <v>68</v>
      </c>
      <c r="J16" s="37">
        <v>25000</v>
      </c>
      <c r="K16" s="37">
        <f t="shared" ref="K16" si="8">SUM(L16:O16)</f>
        <v>25000</v>
      </c>
      <c r="L16" s="37">
        <v>0</v>
      </c>
      <c r="M16" s="37">
        <v>0</v>
      </c>
      <c r="N16" s="37">
        <v>25000</v>
      </c>
      <c r="O16" s="37">
        <v>0</v>
      </c>
      <c r="P16" s="38" t="s">
        <v>23</v>
      </c>
      <c r="Q16" s="39" t="s">
        <v>78</v>
      </c>
    </row>
    <row r="17" spans="1:17" s="27" customFormat="1" ht="32.25" customHeight="1" thickBot="1" x14ac:dyDescent="0.35">
      <c r="A17" s="82" t="s">
        <v>20</v>
      </c>
      <c r="B17" s="83"/>
      <c r="C17" s="33"/>
      <c r="D17" s="33"/>
      <c r="E17" s="26"/>
      <c r="F17" s="26"/>
      <c r="G17" s="26"/>
      <c r="H17" s="26"/>
      <c r="I17" s="26"/>
      <c r="J17" s="28">
        <f t="shared" ref="J17:O17" si="9">SUM(J6:J16)</f>
        <v>9590286.0999999996</v>
      </c>
      <c r="K17" s="28">
        <f t="shared" si="9"/>
        <v>9590286.0999999996</v>
      </c>
      <c r="L17" s="28">
        <f t="shared" si="9"/>
        <v>0</v>
      </c>
      <c r="M17" s="28">
        <f t="shared" si="9"/>
        <v>0</v>
      </c>
      <c r="N17" s="28">
        <f t="shared" si="9"/>
        <v>9590286.0999999996</v>
      </c>
      <c r="O17" s="28">
        <f t="shared" si="9"/>
        <v>0</v>
      </c>
      <c r="P17" s="32"/>
      <c r="Q17" s="29"/>
    </row>
    <row r="18" spans="1:17" s="24" customFormat="1" ht="47.25" customHeight="1" x14ac:dyDescent="0.25">
      <c r="A18" s="84" t="s">
        <v>62</v>
      </c>
      <c r="B18" s="85"/>
      <c r="C18" s="85"/>
      <c r="D18" s="85"/>
      <c r="E18" s="43"/>
      <c r="F18" s="43"/>
      <c r="G18" s="43"/>
      <c r="H18" s="44"/>
      <c r="I18" s="44"/>
      <c r="J18" s="45">
        <f t="shared" ref="J18:O18" si="10">J17</f>
        <v>9590286.0999999996</v>
      </c>
      <c r="K18" s="45">
        <f t="shared" si="10"/>
        <v>9590286.0999999996</v>
      </c>
      <c r="L18" s="45">
        <f t="shared" si="10"/>
        <v>0</v>
      </c>
      <c r="M18" s="45">
        <f t="shared" si="10"/>
        <v>0</v>
      </c>
      <c r="N18" s="45">
        <f t="shared" si="10"/>
        <v>9590286.0999999996</v>
      </c>
      <c r="O18" s="45">
        <f t="shared" si="10"/>
        <v>0</v>
      </c>
      <c r="P18" s="46"/>
      <c r="Q18" s="47"/>
    </row>
    <row r="19" spans="1:17" s="24" customFormat="1" ht="47.25" customHeight="1" x14ac:dyDescent="0.25">
      <c r="A19" s="7" t="s">
        <v>63</v>
      </c>
      <c r="B19" s="8"/>
      <c r="C19" s="13"/>
      <c r="D19" s="8"/>
      <c r="E19" s="8"/>
      <c r="F19" s="8"/>
      <c r="G19" s="8"/>
      <c r="H19" s="8"/>
      <c r="I19" s="8"/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7"/>
      <c r="Q19" s="19"/>
    </row>
    <row r="20" spans="1:17" s="24" customFormat="1" ht="47.25" customHeight="1" x14ac:dyDescent="0.25">
      <c r="A20" s="9" t="s">
        <v>64</v>
      </c>
      <c r="B20" s="10"/>
      <c r="C20" s="15"/>
      <c r="D20" s="10"/>
      <c r="E20" s="10"/>
      <c r="F20" s="10"/>
      <c r="G20" s="10"/>
      <c r="H20" s="10"/>
      <c r="I20" s="10"/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8"/>
      <c r="Q20" s="20"/>
    </row>
    <row r="21" spans="1:17" s="24" customFormat="1" ht="47.25" customHeight="1" thickBot="1" x14ac:dyDescent="0.3">
      <c r="A21" s="11" t="s">
        <v>65</v>
      </c>
      <c r="B21" s="12"/>
      <c r="C21" s="12"/>
      <c r="D21" s="12"/>
      <c r="E21" s="12"/>
      <c r="F21" s="12"/>
      <c r="G21" s="12"/>
      <c r="H21" s="12"/>
      <c r="I21" s="12"/>
      <c r="J21" s="21">
        <f>J17</f>
        <v>9590286.0999999996</v>
      </c>
      <c r="K21" s="21">
        <f>K17</f>
        <v>9590286.0999999996</v>
      </c>
      <c r="L21" s="21">
        <f>L17</f>
        <v>0</v>
      </c>
      <c r="M21" s="21">
        <f>M17</f>
        <v>0</v>
      </c>
      <c r="N21" s="21">
        <f>N18</f>
        <v>9590286.0999999996</v>
      </c>
      <c r="O21" s="21">
        <f>O17</f>
        <v>0</v>
      </c>
      <c r="P21" s="22"/>
      <c r="Q21" s="23"/>
    </row>
    <row r="22" spans="1:17" s="25" customFormat="1" ht="61.5" customHeight="1" thickBot="1" x14ac:dyDescent="0.3">
      <c r="A22" s="86" t="s">
        <v>34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8"/>
    </row>
    <row r="23" spans="1:17" ht="92.25" customHeight="1" x14ac:dyDescent="0.25">
      <c r="A23" s="34">
        <v>1</v>
      </c>
      <c r="B23" s="89" t="s">
        <v>33</v>
      </c>
      <c r="C23" s="89">
        <v>4810000310</v>
      </c>
      <c r="D23" s="58" t="s">
        <v>90</v>
      </c>
      <c r="E23" s="57" t="s">
        <v>21</v>
      </c>
      <c r="F23" s="57" t="s">
        <v>21</v>
      </c>
      <c r="G23" s="57" t="s">
        <v>21</v>
      </c>
      <c r="H23" s="59" t="s">
        <v>21</v>
      </c>
      <c r="I23" s="58" t="s">
        <v>45</v>
      </c>
      <c r="J23" s="60">
        <v>1465017</v>
      </c>
      <c r="K23" s="60">
        <f t="shared" ref="K23:K24" si="11">SUM(L23:O23)</f>
        <v>1465017</v>
      </c>
      <c r="L23" s="60">
        <v>0</v>
      </c>
      <c r="M23" s="60">
        <v>1465017</v>
      </c>
      <c r="N23" s="60">
        <v>0</v>
      </c>
      <c r="O23" s="60">
        <v>0</v>
      </c>
      <c r="P23" s="60" t="s">
        <v>34</v>
      </c>
      <c r="Q23" s="54" t="s">
        <v>78</v>
      </c>
    </row>
    <row r="24" spans="1:17" s="24" customFormat="1" ht="92.25" customHeight="1" thickBot="1" x14ac:dyDescent="0.3">
      <c r="A24" s="34">
        <v>2</v>
      </c>
      <c r="B24" s="91"/>
      <c r="C24" s="91"/>
      <c r="D24" s="79" t="s">
        <v>46</v>
      </c>
      <c r="E24" s="79" t="s">
        <v>21</v>
      </c>
      <c r="F24" s="79" t="s">
        <v>21</v>
      </c>
      <c r="G24" s="79" t="s">
        <v>21</v>
      </c>
      <c r="H24" s="55" t="s">
        <v>21</v>
      </c>
      <c r="I24" s="58" t="s">
        <v>49</v>
      </c>
      <c r="J24" s="56">
        <v>322539.3</v>
      </c>
      <c r="K24" s="60">
        <f t="shared" si="11"/>
        <v>322539.3</v>
      </c>
      <c r="L24" s="56">
        <v>0</v>
      </c>
      <c r="M24" s="56">
        <v>0</v>
      </c>
      <c r="N24" s="56">
        <v>322539.3</v>
      </c>
      <c r="O24" s="56">
        <v>0</v>
      </c>
      <c r="P24" s="61" t="s">
        <v>34</v>
      </c>
      <c r="Q24" s="62" t="s">
        <v>78</v>
      </c>
    </row>
    <row r="25" spans="1:17" s="27" customFormat="1" ht="32.25" customHeight="1" thickBot="1" x14ac:dyDescent="0.35">
      <c r="A25" s="82" t="s">
        <v>19</v>
      </c>
      <c r="B25" s="83"/>
      <c r="C25" s="33"/>
      <c r="D25" s="33"/>
      <c r="E25" s="26"/>
      <c r="F25" s="26"/>
      <c r="G25" s="26"/>
      <c r="H25" s="26"/>
      <c r="I25" s="26"/>
      <c r="J25" s="28">
        <f>SUM(J23:J24)</f>
        <v>1787556.3</v>
      </c>
      <c r="K25" s="28">
        <f t="shared" ref="K25:O25" si="12">SUM(K23:K24)</f>
        <v>1787556.3</v>
      </c>
      <c r="L25" s="28">
        <f t="shared" si="12"/>
        <v>0</v>
      </c>
      <c r="M25" s="28">
        <f t="shared" si="12"/>
        <v>1465017</v>
      </c>
      <c r="N25" s="28">
        <f t="shared" si="12"/>
        <v>322539.3</v>
      </c>
      <c r="O25" s="28">
        <f t="shared" si="12"/>
        <v>0</v>
      </c>
      <c r="P25" s="32"/>
      <c r="Q25" s="29"/>
    </row>
    <row r="26" spans="1:17" s="24" customFormat="1" ht="47.25" customHeight="1" x14ac:dyDescent="0.25">
      <c r="A26" s="84" t="s">
        <v>80</v>
      </c>
      <c r="B26" s="85"/>
      <c r="C26" s="85"/>
      <c r="D26" s="85"/>
      <c r="E26" s="43"/>
      <c r="F26" s="43"/>
      <c r="G26" s="43"/>
      <c r="H26" s="44"/>
      <c r="I26" s="44"/>
      <c r="J26" s="45">
        <f>J25</f>
        <v>1787556.3</v>
      </c>
      <c r="K26" s="45">
        <f>SUM(K27:K29)</f>
        <v>1787556.3</v>
      </c>
      <c r="L26" s="45">
        <f t="shared" ref="L26:O26" si="13">L25</f>
        <v>0</v>
      </c>
      <c r="M26" s="45">
        <f t="shared" si="13"/>
        <v>1465017</v>
      </c>
      <c r="N26" s="45">
        <f t="shared" si="13"/>
        <v>322539.3</v>
      </c>
      <c r="O26" s="45">
        <f t="shared" si="13"/>
        <v>0</v>
      </c>
      <c r="P26" s="46"/>
      <c r="Q26" s="47"/>
    </row>
    <row r="27" spans="1:17" s="24" customFormat="1" ht="47.25" customHeight="1" x14ac:dyDescent="0.25">
      <c r="A27" s="7" t="s">
        <v>63</v>
      </c>
      <c r="B27" s="8"/>
      <c r="C27" s="13"/>
      <c r="D27" s="8"/>
      <c r="E27" s="8"/>
      <c r="F27" s="8"/>
      <c r="G27" s="8"/>
      <c r="H27" s="8"/>
      <c r="I27" s="8"/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7"/>
      <c r="Q27" s="19"/>
    </row>
    <row r="28" spans="1:17" s="24" customFormat="1" ht="47.25" customHeight="1" x14ac:dyDescent="0.25">
      <c r="A28" s="9" t="s">
        <v>64</v>
      </c>
      <c r="B28" s="10"/>
      <c r="C28" s="15"/>
      <c r="D28" s="10"/>
      <c r="E28" s="10"/>
      <c r="F28" s="10"/>
      <c r="G28" s="10"/>
      <c r="H28" s="10"/>
      <c r="I28" s="10"/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8"/>
      <c r="Q28" s="20"/>
    </row>
    <row r="29" spans="1:17" s="24" customFormat="1" ht="47.25" customHeight="1" thickBot="1" x14ac:dyDescent="0.3">
      <c r="A29" s="11" t="s">
        <v>81</v>
      </c>
      <c r="B29" s="12"/>
      <c r="C29" s="12"/>
      <c r="D29" s="12"/>
      <c r="E29" s="12"/>
      <c r="F29" s="12"/>
      <c r="G29" s="12"/>
      <c r="H29" s="12"/>
      <c r="I29" s="12"/>
      <c r="J29" s="21">
        <f>SUM(J23:J24)</f>
        <v>1787556.3</v>
      </c>
      <c r="K29" s="21">
        <f t="shared" ref="K29:O29" si="14">SUM(K23:K24)</f>
        <v>1787556.3</v>
      </c>
      <c r="L29" s="21">
        <f t="shared" si="14"/>
        <v>0</v>
      </c>
      <c r="M29" s="21">
        <f t="shared" si="14"/>
        <v>1465017</v>
      </c>
      <c r="N29" s="21">
        <f t="shared" si="14"/>
        <v>322539.3</v>
      </c>
      <c r="O29" s="21">
        <f t="shared" si="14"/>
        <v>0</v>
      </c>
      <c r="P29" s="22"/>
      <c r="Q29" s="23"/>
    </row>
    <row r="30" spans="1:17" s="25" customFormat="1" ht="61.5" customHeight="1" thickBot="1" x14ac:dyDescent="0.3">
      <c r="A30" s="86" t="s">
        <v>35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8"/>
    </row>
    <row r="31" spans="1:17" ht="141.75" customHeight="1" x14ac:dyDescent="0.25">
      <c r="A31" s="34">
        <v>1</v>
      </c>
      <c r="B31" s="89" t="s">
        <v>33</v>
      </c>
      <c r="C31" s="89">
        <v>4810000310</v>
      </c>
      <c r="D31" s="40" t="s">
        <v>91</v>
      </c>
      <c r="E31" s="40" t="s">
        <v>21</v>
      </c>
      <c r="F31" s="40" t="s">
        <v>21</v>
      </c>
      <c r="G31" s="40" t="s">
        <v>92</v>
      </c>
      <c r="H31" s="41" t="s">
        <v>21</v>
      </c>
      <c r="I31" s="40" t="s">
        <v>57</v>
      </c>
      <c r="J31" s="42">
        <v>16165272</v>
      </c>
      <c r="K31" s="42">
        <f t="shared" ref="K31" si="15">SUM(L31:O31)</f>
        <v>16165272</v>
      </c>
      <c r="L31" s="42">
        <v>0</v>
      </c>
      <c r="M31" s="42">
        <v>15357008.4</v>
      </c>
      <c r="N31" s="42">
        <v>808263.6</v>
      </c>
      <c r="O31" s="42">
        <v>0</v>
      </c>
      <c r="P31" s="42" t="s">
        <v>35</v>
      </c>
      <c r="Q31" s="66" t="s">
        <v>78</v>
      </c>
    </row>
    <row r="32" spans="1:17" s="24" customFormat="1" ht="141.75" customHeight="1" x14ac:dyDescent="0.25">
      <c r="A32" s="34">
        <v>2</v>
      </c>
      <c r="B32" s="90"/>
      <c r="C32" s="90"/>
      <c r="D32" s="40" t="s">
        <v>58</v>
      </c>
      <c r="E32" s="40" t="s">
        <v>21</v>
      </c>
      <c r="F32" s="40" t="s">
        <v>21</v>
      </c>
      <c r="G32" s="40" t="s">
        <v>92</v>
      </c>
      <c r="H32" s="41" t="s">
        <v>21</v>
      </c>
      <c r="I32" s="40" t="s">
        <v>55</v>
      </c>
      <c r="J32" s="42">
        <v>8390000.0099999998</v>
      </c>
      <c r="K32" s="42">
        <v>8390000.0099999998</v>
      </c>
      <c r="L32" s="42">
        <v>0</v>
      </c>
      <c r="M32" s="42">
        <v>7970500</v>
      </c>
      <c r="N32" s="42">
        <v>419500.01</v>
      </c>
      <c r="O32" s="42">
        <v>0</v>
      </c>
      <c r="P32" s="42" t="s">
        <v>35</v>
      </c>
      <c r="Q32" s="66" t="s">
        <v>78</v>
      </c>
    </row>
    <row r="33" spans="1:17" ht="141.75" customHeight="1" x14ac:dyDescent="0.25">
      <c r="A33" s="65">
        <v>3</v>
      </c>
      <c r="B33" s="90"/>
      <c r="C33" s="90"/>
      <c r="D33" s="40" t="s">
        <v>93</v>
      </c>
      <c r="E33" s="40" t="s">
        <v>21</v>
      </c>
      <c r="F33" s="40" t="s">
        <v>21</v>
      </c>
      <c r="G33" s="40" t="s">
        <v>92</v>
      </c>
      <c r="H33" s="41" t="s">
        <v>21</v>
      </c>
      <c r="I33" s="40" t="s">
        <v>57</v>
      </c>
      <c r="J33" s="42">
        <v>19139200</v>
      </c>
      <c r="K33" s="42">
        <v>19139200</v>
      </c>
      <c r="L33" s="42">
        <v>0</v>
      </c>
      <c r="M33" s="42">
        <v>18182240</v>
      </c>
      <c r="N33" s="42">
        <v>956960</v>
      </c>
      <c r="O33" s="42">
        <v>0</v>
      </c>
      <c r="P33" s="42" t="s">
        <v>35</v>
      </c>
      <c r="Q33" s="66" t="s">
        <v>78</v>
      </c>
    </row>
    <row r="34" spans="1:17" s="24" customFormat="1" ht="141.75" customHeight="1" x14ac:dyDescent="0.25">
      <c r="A34" s="34">
        <v>4</v>
      </c>
      <c r="B34" s="90"/>
      <c r="C34" s="90"/>
      <c r="D34" s="79" t="s">
        <v>47</v>
      </c>
      <c r="E34" s="79" t="s">
        <v>21</v>
      </c>
      <c r="F34" s="79" t="s">
        <v>21</v>
      </c>
      <c r="G34" s="79" t="s">
        <v>21</v>
      </c>
      <c r="H34" s="55" t="s">
        <v>21</v>
      </c>
      <c r="I34" s="58" t="s">
        <v>45</v>
      </c>
      <c r="J34" s="56">
        <v>370000</v>
      </c>
      <c r="K34" s="60">
        <f>SUM(L34:O34)</f>
        <v>370000</v>
      </c>
      <c r="L34" s="56">
        <v>0</v>
      </c>
      <c r="M34" s="56">
        <v>0</v>
      </c>
      <c r="N34" s="56">
        <v>370000</v>
      </c>
      <c r="O34" s="56">
        <v>0</v>
      </c>
      <c r="P34" s="61" t="s">
        <v>35</v>
      </c>
      <c r="Q34" s="62" t="s">
        <v>78</v>
      </c>
    </row>
    <row r="35" spans="1:17" s="24" customFormat="1" ht="141.75" customHeight="1" thickBot="1" x14ac:dyDescent="0.3">
      <c r="A35" s="77">
        <v>5</v>
      </c>
      <c r="B35" s="91"/>
      <c r="C35" s="91"/>
      <c r="D35" s="79" t="s">
        <v>48</v>
      </c>
      <c r="E35" s="79" t="s">
        <v>21</v>
      </c>
      <c r="F35" s="79" t="s">
        <v>21</v>
      </c>
      <c r="G35" s="79" t="s">
        <v>21</v>
      </c>
      <c r="H35" s="55" t="s">
        <v>21</v>
      </c>
      <c r="I35" s="58" t="s">
        <v>49</v>
      </c>
      <c r="J35" s="56">
        <v>130000</v>
      </c>
      <c r="K35" s="60">
        <v>130000</v>
      </c>
      <c r="L35" s="37">
        <v>0</v>
      </c>
      <c r="M35" s="37">
        <v>0</v>
      </c>
      <c r="N35" s="37">
        <v>130000</v>
      </c>
      <c r="O35" s="37">
        <v>0</v>
      </c>
      <c r="P35" s="61" t="s">
        <v>35</v>
      </c>
      <c r="Q35" s="62" t="s">
        <v>78</v>
      </c>
    </row>
    <row r="36" spans="1:17" s="27" customFormat="1" ht="32.25" customHeight="1" thickBot="1" x14ac:dyDescent="0.35">
      <c r="A36" s="82" t="s">
        <v>69</v>
      </c>
      <c r="B36" s="83"/>
      <c r="C36" s="33"/>
      <c r="D36" s="33"/>
      <c r="E36" s="26"/>
      <c r="F36" s="26"/>
      <c r="G36" s="26"/>
      <c r="H36" s="26"/>
      <c r="I36" s="26"/>
      <c r="J36" s="28">
        <f>SUM(J31:J35)</f>
        <v>44194472.009999998</v>
      </c>
      <c r="K36" s="28">
        <f t="shared" ref="K36:O36" si="16">SUM(K31:K35)</f>
        <v>44194472.009999998</v>
      </c>
      <c r="L36" s="28">
        <f t="shared" si="16"/>
        <v>0</v>
      </c>
      <c r="M36" s="28">
        <f t="shared" si="16"/>
        <v>41509748.399999999</v>
      </c>
      <c r="N36" s="28">
        <f t="shared" si="16"/>
        <v>2684723.61</v>
      </c>
      <c r="O36" s="28">
        <f t="shared" si="16"/>
        <v>0</v>
      </c>
      <c r="P36" s="32"/>
      <c r="Q36" s="29"/>
    </row>
    <row r="37" spans="1:17" s="24" customFormat="1" ht="125.25" customHeight="1" x14ac:dyDescent="0.25">
      <c r="A37" s="52">
        <v>1</v>
      </c>
      <c r="B37" s="92" t="s">
        <v>101</v>
      </c>
      <c r="C37" s="92">
        <v>4810000447</v>
      </c>
      <c r="D37" s="67" t="s">
        <v>94</v>
      </c>
      <c r="E37" s="67" t="s">
        <v>21</v>
      </c>
      <c r="F37" s="67" t="s">
        <v>21</v>
      </c>
      <c r="G37" s="67" t="s">
        <v>102</v>
      </c>
      <c r="H37" s="68" t="s">
        <v>21</v>
      </c>
      <c r="I37" s="67" t="s">
        <v>67</v>
      </c>
      <c r="J37" s="69">
        <f>K37</f>
        <v>3707817.7199999997</v>
      </c>
      <c r="K37" s="69">
        <f>L37+M37+N37+O37</f>
        <v>3707817.7199999997</v>
      </c>
      <c r="L37" s="69">
        <v>0</v>
      </c>
      <c r="M37" s="81">
        <v>2207761.0699999998</v>
      </c>
      <c r="N37" s="81">
        <v>1500056.65</v>
      </c>
      <c r="O37" s="69">
        <v>0</v>
      </c>
      <c r="P37" s="69" t="s">
        <v>35</v>
      </c>
      <c r="Q37" s="70" t="s">
        <v>78</v>
      </c>
    </row>
    <row r="38" spans="1:17" s="24" customFormat="1" ht="125.25" customHeight="1" thickBot="1" x14ac:dyDescent="0.3">
      <c r="A38" s="79">
        <v>2</v>
      </c>
      <c r="B38" s="93"/>
      <c r="C38" s="93"/>
      <c r="D38" s="79" t="s">
        <v>95</v>
      </c>
      <c r="E38" s="79" t="s">
        <v>21</v>
      </c>
      <c r="F38" s="79" t="s">
        <v>21</v>
      </c>
      <c r="G38" s="79" t="s">
        <v>21</v>
      </c>
      <c r="H38" s="49" t="s">
        <v>21</v>
      </c>
      <c r="I38" s="78" t="s">
        <v>59</v>
      </c>
      <c r="J38" s="50">
        <f>K38</f>
        <v>3371261.68</v>
      </c>
      <c r="K38" s="56">
        <f>L38+M38+N38+O38</f>
        <v>3371261.68</v>
      </c>
      <c r="L38" s="56">
        <v>0</v>
      </c>
      <c r="M38" s="56">
        <v>0</v>
      </c>
      <c r="N38" s="56">
        <v>3371261.68</v>
      </c>
      <c r="O38" s="56">
        <v>0</v>
      </c>
      <c r="P38" s="61" t="s">
        <v>35</v>
      </c>
      <c r="Q38" s="62" t="s">
        <v>78</v>
      </c>
    </row>
    <row r="39" spans="1:17" s="27" customFormat="1" ht="32.25" customHeight="1" thickBot="1" x14ac:dyDescent="0.35">
      <c r="A39" s="82" t="s">
        <v>19</v>
      </c>
      <c r="B39" s="83"/>
      <c r="C39" s="33"/>
      <c r="D39" s="33"/>
      <c r="E39" s="26"/>
      <c r="F39" s="26"/>
      <c r="G39" s="26"/>
      <c r="H39" s="26"/>
      <c r="I39" s="26"/>
      <c r="J39" s="28">
        <f>SUM(J37:J38)</f>
        <v>7079079.4000000004</v>
      </c>
      <c r="K39" s="28">
        <f t="shared" ref="K39:O39" si="17">SUM(K37:K38)</f>
        <v>7079079.4000000004</v>
      </c>
      <c r="L39" s="28">
        <f t="shared" si="17"/>
        <v>0</v>
      </c>
      <c r="M39" s="28">
        <f t="shared" si="17"/>
        <v>2207761.0699999998</v>
      </c>
      <c r="N39" s="28">
        <f t="shared" si="17"/>
        <v>4871318.33</v>
      </c>
      <c r="O39" s="28">
        <f t="shared" si="17"/>
        <v>0</v>
      </c>
      <c r="P39" s="32"/>
      <c r="Q39" s="29"/>
    </row>
    <row r="40" spans="1:17" s="24" customFormat="1" ht="47.25" customHeight="1" x14ac:dyDescent="0.25">
      <c r="A40" s="84" t="s">
        <v>70</v>
      </c>
      <c r="B40" s="85"/>
      <c r="C40" s="85"/>
      <c r="D40" s="85"/>
      <c r="E40" s="43"/>
      <c r="F40" s="43"/>
      <c r="G40" s="43"/>
      <c r="H40" s="44"/>
      <c r="I40" s="44"/>
      <c r="J40" s="45">
        <f>SUM(J39,J36)</f>
        <v>51273551.409999996</v>
      </c>
      <c r="K40" s="45">
        <f>SUM(K41:K43)</f>
        <v>51273551.409999996</v>
      </c>
      <c r="L40" s="45">
        <f t="shared" ref="L40:O40" si="18">SUM(L39,L36)</f>
        <v>0</v>
      </c>
      <c r="M40" s="45">
        <f t="shared" si="18"/>
        <v>43717509.469999999</v>
      </c>
      <c r="N40" s="45">
        <f t="shared" si="18"/>
        <v>7556041.9399999995</v>
      </c>
      <c r="O40" s="45">
        <f t="shared" si="18"/>
        <v>0</v>
      </c>
      <c r="P40" s="46"/>
      <c r="Q40" s="47"/>
    </row>
    <row r="41" spans="1:17" s="24" customFormat="1" ht="47.25" customHeight="1" x14ac:dyDescent="0.25">
      <c r="A41" s="7" t="s">
        <v>63</v>
      </c>
      <c r="B41" s="8"/>
      <c r="C41" s="13"/>
      <c r="D41" s="8"/>
      <c r="E41" s="8"/>
      <c r="F41" s="8"/>
      <c r="G41" s="8"/>
      <c r="H41" s="8"/>
      <c r="I41" s="8"/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7"/>
      <c r="Q41" s="19"/>
    </row>
    <row r="42" spans="1:17" s="24" customFormat="1" ht="47.25" customHeight="1" x14ac:dyDescent="0.25">
      <c r="A42" s="9" t="s">
        <v>73</v>
      </c>
      <c r="B42" s="10"/>
      <c r="C42" s="15"/>
      <c r="D42" s="10"/>
      <c r="E42" s="10"/>
      <c r="F42" s="10"/>
      <c r="G42" s="10"/>
      <c r="H42" s="10"/>
      <c r="I42" s="10"/>
      <c r="J42" s="16">
        <f>SUM(J31+J32+J33+J37)</f>
        <v>47402289.729999997</v>
      </c>
      <c r="K42" s="16">
        <f t="shared" ref="K42:O42" si="19">SUM(K31+K32+K33+K37)</f>
        <v>47402289.729999997</v>
      </c>
      <c r="L42" s="16">
        <f t="shared" si="19"/>
        <v>0</v>
      </c>
      <c r="M42" s="16">
        <f t="shared" si="19"/>
        <v>43717509.469999999</v>
      </c>
      <c r="N42" s="16">
        <f t="shared" si="19"/>
        <v>3684780.26</v>
      </c>
      <c r="O42" s="16">
        <f t="shared" si="19"/>
        <v>0</v>
      </c>
      <c r="P42" s="18"/>
      <c r="Q42" s="20"/>
    </row>
    <row r="43" spans="1:17" s="24" customFormat="1" ht="47.25" customHeight="1" thickBot="1" x14ac:dyDescent="0.3">
      <c r="A43" s="11" t="s">
        <v>82</v>
      </c>
      <c r="B43" s="12"/>
      <c r="C43" s="12"/>
      <c r="D43" s="12"/>
      <c r="E43" s="12"/>
      <c r="F43" s="12"/>
      <c r="G43" s="12"/>
      <c r="H43" s="12"/>
      <c r="I43" s="12"/>
      <c r="J43" s="21">
        <f>SUM(J34+J35+J38)</f>
        <v>3871261.68</v>
      </c>
      <c r="K43" s="21">
        <f t="shared" ref="K43:O43" si="20">SUM(K34+K35+K38)</f>
        <v>3871261.68</v>
      </c>
      <c r="L43" s="21">
        <f t="shared" si="20"/>
        <v>0</v>
      </c>
      <c r="M43" s="21">
        <f t="shared" si="20"/>
        <v>0</v>
      </c>
      <c r="N43" s="21">
        <f t="shared" si="20"/>
        <v>3871261.68</v>
      </c>
      <c r="O43" s="21">
        <f t="shared" si="20"/>
        <v>0</v>
      </c>
      <c r="P43" s="22"/>
      <c r="Q43" s="23"/>
    </row>
    <row r="44" spans="1:17" s="25" customFormat="1" ht="61.5" customHeight="1" thickBot="1" x14ac:dyDescent="0.3">
      <c r="A44" s="86" t="s">
        <v>36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8"/>
    </row>
    <row r="45" spans="1:17" s="24" customFormat="1" ht="96.75" customHeight="1" thickBot="1" x14ac:dyDescent="0.3">
      <c r="A45" s="34">
        <v>1</v>
      </c>
      <c r="B45" s="35" t="s">
        <v>33</v>
      </c>
      <c r="C45" s="35">
        <v>4810000310</v>
      </c>
      <c r="D45" s="79" t="s">
        <v>50</v>
      </c>
      <c r="E45" s="79" t="s">
        <v>21</v>
      </c>
      <c r="F45" s="79" t="s">
        <v>21</v>
      </c>
      <c r="G45" s="79" t="s">
        <v>21</v>
      </c>
      <c r="H45" s="55" t="s">
        <v>21</v>
      </c>
      <c r="I45" s="58" t="s">
        <v>51</v>
      </c>
      <c r="J45" s="56">
        <v>300000</v>
      </c>
      <c r="K45" s="60">
        <f t="shared" ref="K45" si="21">SUM(L45:O45)</f>
        <v>300000</v>
      </c>
      <c r="L45" s="56">
        <v>0</v>
      </c>
      <c r="M45" s="56">
        <v>0</v>
      </c>
      <c r="N45" s="56">
        <v>300000</v>
      </c>
      <c r="O45" s="56">
        <v>0</v>
      </c>
      <c r="P45" s="61" t="s">
        <v>36</v>
      </c>
      <c r="Q45" s="54" t="s">
        <v>78</v>
      </c>
    </row>
    <row r="46" spans="1:17" s="27" customFormat="1" ht="32.25" customHeight="1" thickBot="1" x14ac:dyDescent="0.35">
      <c r="A46" s="82" t="s">
        <v>20</v>
      </c>
      <c r="B46" s="83"/>
      <c r="C46" s="33"/>
      <c r="D46" s="33"/>
      <c r="E46" s="26"/>
      <c r="F46" s="26"/>
      <c r="G46" s="26"/>
      <c r="H46" s="26"/>
      <c r="I46" s="26"/>
      <c r="J46" s="28">
        <f>SUM(J45)</f>
        <v>300000</v>
      </c>
      <c r="K46" s="28">
        <f>SUM(K45)</f>
        <v>300000</v>
      </c>
      <c r="L46" s="28">
        <f t="shared" ref="L46:O46" si="22">SUM(L45)</f>
        <v>0</v>
      </c>
      <c r="M46" s="28">
        <f t="shared" si="22"/>
        <v>0</v>
      </c>
      <c r="N46" s="28">
        <f t="shared" si="22"/>
        <v>300000</v>
      </c>
      <c r="O46" s="28">
        <f t="shared" si="22"/>
        <v>0</v>
      </c>
      <c r="P46" s="32"/>
      <c r="Q46" s="29"/>
    </row>
    <row r="47" spans="1:17" s="24" customFormat="1" ht="47.25" customHeight="1" x14ac:dyDescent="0.25">
      <c r="A47" s="84" t="s">
        <v>71</v>
      </c>
      <c r="B47" s="85"/>
      <c r="C47" s="85"/>
      <c r="D47" s="85"/>
      <c r="E47" s="43"/>
      <c r="F47" s="43"/>
      <c r="G47" s="43"/>
      <c r="H47" s="44"/>
      <c r="I47" s="44"/>
      <c r="J47" s="45">
        <f>J46</f>
        <v>300000</v>
      </c>
      <c r="K47" s="45">
        <f>SUM(K48:K50)</f>
        <v>300000</v>
      </c>
      <c r="L47" s="45">
        <f t="shared" ref="L47:O47" si="23">L46</f>
        <v>0</v>
      </c>
      <c r="M47" s="45">
        <f t="shared" si="23"/>
        <v>0</v>
      </c>
      <c r="N47" s="45">
        <f t="shared" si="23"/>
        <v>300000</v>
      </c>
      <c r="O47" s="45">
        <f t="shared" si="23"/>
        <v>0</v>
      </c>
      <c r="P47" s="46"/>
      <c r="Q47" s="47"/>
    </row>
    <row r="48" spans="1:17" s="24" customFormat="1" ht="47.25" customHeight="1" x14ac:dyDescent="0.25">
      <c r="A48" s="7" t="s">
        <v>63</v>
      </c>
      <c r="B48" s="8"/>
      <c r="C48" s="13"/>
      <c r="D48" s="8"/>
      <c r="E48" s="8"/>
      <c r="F48" s="8"/>
      <c r="G48" s="8"/>
      <c r="H48" s="8"/>
      <c r="I48" s="8"/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7"/>
      <c r="Q48" s="19"/>
    </row>
    <row r="49" spans="1:17" s="24" customFormat="1" ht="47.25" customHeight="1" x14ac:dyDescent="0.25">
      <c r="A49" s="9" t="s">
        <v>64</v>
      </c>
      <c r="B49" s="10"/>
      <c r="C49" s="15"/>
      <c r="D49" s="10"/>
      <c r="E49" s="10"/>
      <c r="F49" s="10"/>
      <c r="G49" s="10"/>
      <c r="H49" s="10"/>
      <c r="I49" s="10"/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8"/>
      <c r="Q49" s="20"/>
    </row>
    <row r="50" spans="1:17" s="24" customFormat="1" ht="47.25" customHeight="1" thickBot="1" x14ac:dyDescent="0.3">
      <c r="A50" s="11" t="s">
        <v>72</v>
      </c>
      <c r="B50" s="12"/>
      <c r="C50" s="12"/>
      <c r="D50" s="12"/>
      <c r="E50" s="12"/>
      <c r="F50" s="12"/>
      <c r="G50" s="12"/>
      <c r="H50" s="12"/>
      <c r="I50" s="12"/>
      <c r="J50" s="21">
        <f>J45</f>
        <v>300000</v>
      </c>
      <c r="K50" s="21">
        <f t="shared" ref="K50:O50" si="24">K45</f>
        <v>300000</v>
      </c>
      <c r="L50" s="21">
        <f t="shared" si="24"/>
        <v>0</v>
      </c>
      <c r="M50" s="21">
        <f t="shared" si="24"/>
        <v>0</v>
      </c>
      <c r="N50" s="21">
        <f t="shared" si="24"/>
        <v>300000</v>
      </c>
      <c r="O50" s="21">
        <f t="shared" si="24"/>
        <v>0</v>
      </c>
      <c r="P50" s="22"/>
      <c r="Q50" s="23"/>
    </row>
    <row r="51" spans="1:17" s="25" customFormat="1" ht="61.5" customHeight="1" thickBot="1" x14ac:dyDescent="0.3">
      <c r="A51" s="86" t="s">
        <v>37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8"/>
    </row>
    <row r="52" spans="1:17" ht="102.75" customHeight="1" x14ac:dyDescent="0.25">
      <c r="A52" s="64">
        <v>1</v>
      </c>
      <c r="B52" s="89" t="s">
        <v>33</v>
      </c>
      <c r="C52" s="89">
        <v>4810000310</v>
      </c>
      <c r="D52" s="67" t="s">
        <v>96</v>
      </c>
      <c r="E52" s="67" t="s">
        <v>21</v>
      </c>
      <c r="F52" s="67" t="s">
        <v>21</v>
      </c>
      <c r="G52" s="67" t="s">
        <v>83</v>
      </c>
      <c r="H52" s="68" t="s">
        <v>21</v>
      </c>
      <c r="I52" s="67" t="s">
        <v>56</v>
      </c>
      <c r="J52" s="69">
        <v>4669068.76</v>
      </c>
      <c r="K52" s="69">
        <f t="shared" ref="K52:K55" si="25">SUM(L52:O52)</f>
        <v>4669068.7600000007</v>
      </c>
      <c r="L52" s="69">
        <v>0</v>
      </c>
      <c r="M52" s="69">
        <v>4435615.32</v>
      </c>
      <c r="N52" s="69">
        <v>233453.44</v>
      </c>
      <c r="O52" s="69">
        <v>0</v>
      </c>
      <c r="P52" s="69" t="s">
        <v>37</v>
      </c>
      <c r="Q52" s="70" t="s">
        <v>78</v>
      </c>
    </row>
    <row r="53" spans="1:17" s="24" customFormat="1" ht="102.75" customHeight="1" x14ac:dyDescent="0.25">
      <c r="A53" s="34">
        <v>2</v>
      </c>
      <c r="B53" s="90"/>
      <c r="C53" s="90"/>
      <c r="D53" s="40" t="s">
        <v>97</v>
      </c>
      <c r="E53" s="40" t="s">
        <v>21</v>
      </c>
      <c r="F53" s="40" t="s">
        <v>21</v>
      </c>
      <c r="G53" s="40" t="s">
        <v>83</v>
      </c>
      <c r="H53" s="41" t="s">
        <v>21</v>
      </c>
      <c r="I53" s="40" t="s">
        <v>56</v>
      </c>
      <c r="J53" s="42">
        <v>3898561.99</v>
      </c>
      <c r="K53" s="42">
        <f t="shared" si="25"/>
        <v>3898561.99</v>
      </c>
      <c r="L53" s="42">
        <v>0</v>
      </c>
      <c r="M53" s="42">
        <v>3703633.89</v>
      </c>
      <c r="N53" s="42">
        <v>194928.1</v>
      </c>
      <c r="O53" s="42">
        <v>0</v>
      </c>
      <c r="P53" s="42" t="s">
        <v>37</v>
      </c>
      <c r="Q53" s="66" t="s">
        <v>78</v>
      </c>
    </row>
    <row r="54" spans="1:17" s="24" customFormat="1" ht="102.75" customHeight="1" x14ac:dyDescent="0.25">
      <c r="A54" s="34">
        <v>3</v>
      </c>
      <c r="B54" s="90"/>
      <c r="C54" s="90"/>
      <c r="D54" s="40" t="s">
        <v>98</v>
      </c>
      <c r="E54" s="40" t="s">
        <v>21</v>
      </c>
      <c r="F54" s="40" t="s">
        <v>21</v>
      </c>
      <c r="G54" s="40" t="s">
        <v>83</v>
      </c>
      <c r="H54" s="41" t="s">
        <v>21</v>
      </c>
      <c r="I54" s="40" t="s">
        <v>56</v>
      </c>
      <c r="J54" s="42">
        <v>5069014.28</v>
      </c>
      <c r="K54" s="42">
        <f t="shared" si="25"/>
        <v>5069014.28</v>
      </c>
      <c r="L54" s="42">
        <v>0</v>
      </c>
      <c r="M54" s="42">
        <v>4815563.57</v>
      </c>
      <c r="N54" s="42">
        <v>253450.71</v>
      </c>
      <c r="O54" s="42">
        <v>0</v>
      </c>
      <c r="P54" s="42" t="s">
        <v>37</v>
      </c>
      <c r="Q54" s="66" t="s">
        <v>78</v>
      </c>
    </row>
    <row r="55" spans="1:17" s="24" customFormat="1" ht="102.75" customHeight="1" thickBot="1" x14ac:dyDescent="0.3">
      <c r="A55" s="71">
        <v>4</v>
      </c>
      <c r="B55" s="91"/>
      <c r="C55" s="91"/>
      <c r="D55" s="72" t="s">
        <v>99</v>
      </c>
      <c r="E55" s="72" t="s">
        <v>21</v>
      </c>
      <c r="F55" s="72" t="s">
        <v>21</v>
      </c>
      <c r="G55" s="72" t="s">
        <v>83</v>
      </c>
      <c r="H55" s="73" t="s">
        <v>21</v>
      </c>
      <c r="I55" s="72" t="s">
        <v>56</v>
      </c>
      <c r="J55" s="74">
        <v>5662787.6200000001</v>
      </c>
      <c r="K55" s="74">
        <f t="shared" si="25"/>
        <v>5662787.6200000001</v>
      </c>
      <c r="L55" s="74">
        <v>0</v>
      </c>
      <c r="M55" s="74">
        <v>5379648.2400000002</v>
      </c>
      <c r="N55" s="74">
        <v>283139.38</v>
      </c>
      <c r="O55" s="74">
        <v>0</v>
      </c>
      <c r="P55" s="74" t="s">
        <v>37</v>
      </c>
      <c r="Q55" s="75" t="s">
        <v>78</v>
      </c>
    </row>
    <row r="56" spans="1:17" s="27" customFormat="1" ht="32.25" customHeight="1" thickBot="1" x14ac:dyDescent="0.35">
      <c r="A56" s="82" t="s">
        <v>66</v>
      </c>
      <c r="B56" s="83"/>
      <c r="C56" s="33"/>
      <c r="D56" s="33"/>
      <c r="E56" s="26"/>
      <c r="F56" s="26"/>
      <c r="G56" s="26"/>
      <c r="H56" s="26"/>
      <c r="I56" s="26"/>
      <c r="J56" s="28">
        <f>SUM(J52:J55)</f>
        <v>19299432.650000002</v>
      </c>
      <c r="K56" s="28">
        <f t="shared" ref="K56:O56" si="26">SUM(K52:K55)</f>
        <v>19299432.650000002</v>
      </c>
      <c r="L56" s="28">
        <f t="shared" si="26"/>
        <v>0</v>
      </c>
      <c r="M56" s="28">
        <f t="shared" si="26"/>
        <v>18334461.020000003</v>
      </c>
      <c r="N56" s="28">
        <f t="shared" si="26"/>
        <v>964971.63</v>
      </c>
      <c r="O56" s="28">
        <f t="shared" si="26"/>
        <v>0</v>
      </c>
      <c r="P56" s="32"/>
      <c r="Q56" s="29"/>
    </row>
    <row r="57" spans="1:17" s="24" customFormat="1" ht="47.25" customHeight="1" x14ac:dyDescent="0.25">
      <c r="A57" s="84" t="s">
        <v>74</v>
      </c>
      <c r="B57" s="85"/>
      <c r="C57" s="85"/>
      <c r="D57" s="85"/>
      <c r="E57" s="43"/>
      <c r="F57" s="43"/>
      <c r="G57" s="43"/>
      <c r="H57" s="44"/>
      <c r="I57" s="44"/>
      <c r="J57" s="45">
        <f>J56</f>
        <v>19299432.650000002</v>
      </c>
      <c r="K57" s="45">
        <f>SUM(K58:K60)</f>
        <v>19299432.650000002</v>
      </c>
      <c r="L57" s="45">
        <f t="shared" ref="L57:O57" si="27">L56</f>
        <v>0</v>
      </c>
      <c r="M57" s="45">
        <f t="shared" si="27"/>
        <v>18334461.020000003</v>
      </c>
      <c r="N57" s="45">
        <f t="shared" si="27"/>
        <v>964971.63</v>
      </c>
      <c r="O57" s="45">
        <f t="shared" si="27"/>
        <v>0</v>
      </c>
      <c r="P57" s="46"/>
      <c r="Q57" s="47"/>
    </row>
    <row r="58" spans="1:17" s="24" customFormat="1" ht="47.25" customHeight="1" x14ac:dyDescent="0.25">
      <c r="A58" s="7" t="s">
        <v>63</v>
      </c>
      <c r="B58" s="8"/>
      <c r="C58" s="13"/>
      <c r="D58" s="8"/>
      <c r="E58" s="8"/>
      <c r="F58" s="8"/>
      <c r="G58" s="8"/>
      <c r="H58" s="8"/>
      <c r="I58" s="8"/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7"/>
      <c r="Q58" s="19"/>
    </row>
    <row r="59" spans="1:17" s="24" customFormat="1" ht="47.25" customHeight="1" x14ac:dyDescent="0.25">
      <c r="A59" s="9" t="s">
        <v>73</v>
      </c>
      <c r="B59" s="10"/>
      <c r="C59" s="15"/>
      <c r="D59" s="10"/>
      <c r="E59" s="10"/>
      <c r="F59" s="10"/>
      <c r="G59" s="10"/>
      <c r="H59" s="10"/>
      <c r="I59" s="10"/>
      <c r="J59" s="16">
        <f>SUM(J52:J55)</f>
        <v>19299432.650000002</v>
      </c>
      <c r="K59" s="16">
        <f t="shared" ref="K59:O59" si="28">SUM(K52:K55)</f>
        <v>19299432.650000002</v>
      </c>
      <c r="L59" s="16">
        <f t="shared" si="28"/>
        <v>0</v>
      </c>
      <c r="M59" s="16">
        <f t="shared" si="28"/>
        <v>18334461.020000003</v>
      </c>
      <c r="N59" s="16">
        <f t="shared" si="28"/>
        <v>964971.63</v>
      </c>
      <c r="O59" s="16">
        <f t="shared" si="28"/>
        <v>0</v>
      </c>
      <c r="P59" s="18"/>
      <c r="Q59" s="20"/>
    </row>
    <row r="60" spans="1:17" s="24" customFormat="1" ht="47.25" customHeight="1" thickBot="1" x14ac:dyDescent="0.3">
      <c r="A60" s="11" t="s">
        <v>75</v>
      </c>
      <c r="B60" s="12"/>
      <c r="C60" s="12"/>
      <c r="D60" s="12"/>
      <c r="E60" s="12"/>
      <c r="F60" s="12"/>
      <c r="G60" s="12"/>
      <c r="H60" s="12"/>
      <c r="I60" s="12"/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2"/>
      <c r="Q60" s="23"/>
    </row>
    <row r="61" spans="1:17" s="25" customFormat="1" ht="61.5" customHeight="1" thickBot="1" x14ac:dyDescent="0.3">
      <c r="A61" s="86" t="s">
        <v>38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8"/>
    </row>
    <row r="62" spans="1:17" s="24" customFormat="1" ht="96.75" customHeight="1" thickBot="1" x14ac:dyDescent="0.3">
      <c r="A62" s="34">
        <v>1</v>
      </c>
      <c r="B62" s="35" t="s">
        <v>33</v>
      </c>
      <c r="C62" s="35">
        <v>4810000310</v>
      </c>
      <c r="D62" s="79" t="s">
        <v>52</v>
      </c>
      <c r="E62" s="79" t="s">
        <v>21</v>
      </c>
      <c r="F62" s="79" t="s">
        <v>21</v>
      </c>
      <c r="G62" s="79" t="s">
        <v>21</v>
      </c>
      <c r="H62" s="55" t="s">
        <v>21</v>
      </c>
      <c r="I62" s="58" t="s">
        <v>53</v>
      </c>
      <c r="J62" s="56">
        <v>300000</v>
      </c>
      <c r="K62" s="60">
        <f t="shared" ref="K62" si="29">SUM(L62:O62)</f>
        <v>300000</v>
      </c>
      <c r="L62" s="56">
        <v>0</v>
      </c>
      <c r="M62" s="56">
        <v>0</v>
      </c>
      <c r="N62" s="56">
        <v>300000</v>
      </c>
      <c r="O62" s="56">
        <v>0</v>
      </c>
      <c r="P62" s="61" t="s">
        <v>38</v>
      </c>
      <c r="Q62" s="54" t="s">
        <v>78</v>
      </c>
    </row>
    <row r="63" spans="1:17" s="27" customFormat="1" ht="32.25" customHeight="1" thickBot="1" x14ac:dyDescent="0.35">
      <c r="A63" s="82" t="s">
        <v>20</v>
      </c>
      <c r="B63" s="83"/>
      <c r="C63" s="33"/>
      <c r="D63" s="33"/>
      <c r="E63" s="26"/>
      <c r="F63" s="26"/>
      <c r="G63" s="26"/>
      <c r="H63" s="26"/>
      <c r="I63" s="26"/>
      <c r="J63" s="28">
        <f>SUM(J62)</f>
        <v>300000</v>
      </c>
      <c r="K63" s="28">
        <f t="shared" ref="K63:O63" si="30">SUM(K62)</f>
        <v>300000</v>
      </c>
      <c r="L63" s="28">
        <f t="shared" si="30"/>
        <v>0</v>
      </c>
      <c r="M63" s="28">
        <f t="shared" si="30"/>
        <v>0</v>
      </c>
      <c r="N63" s="28">
        <f t="shared" si="30"/>
        <v>300000</v>
      </c>
      <c r="O63" s="28">
        <f t="shared" si="30"/>
        <v>0</v>
      </c>
      <c r="P63" s="32"/>
      <c r="Q63" s="29"/>
    </row>
    <row r="64" spans="1:17" s="24" customFormat="1" ht="47.25" customHeight="1" x14ac:dyDescent="0.25">
      <c r="A64" s="84" t="s">
        <v>71</v>
      </c>
      <c r="B64" s="85"/>
      <c r="C64" s="85"/>
      <c r="D64" s="85"/>
      <c r="E64" s="43"/>
      <c r="F64" s="43"/>
      <c r="G64" s="43"/>
      <c r="H64" s="44"/>
      <c r="I64" s="44"/>
      <c r="J64" s="45">
        <f>J63</f>
        <v>300000</v>
      </c>
      <c r="K64" s="45">
        <f>SUM(K65:K67)</f>
        <v>300000</v>
      </c>
      <c r="L64" s="45">
        <f t="shared" ref="L64:O64" si="31">L63</f>
        <v>0</v>
      </c>
      <c r="M64" s="45">
        <f t="shared" si="31"/>
        <v>0</v>
      </c>
      <c r="N64" s="45">
        <f t="shared" si="31"/>
        <v>300000</v>
      </c>
      <c r="O64" s="45">
        <f t="shared" si="31"/>
        <v>0</v>
      </c>
      <c r="P64" s="46"/>
      <c r="Q64" s="47"/>
    </row>
    <row r="65" spans="1:17" s="24" customFormat="1" ht="47.25" customHeight="1" x14ac:dyDescent="0.25">
      <c r="A65" s="7" t="s">
        <v>63</v>
      </c>
      <c r="B65" s="8"/>
      <c r="C65" s="13"/>
      <c r="D65" s="8"/>
      <c r="E65" s="8"/>
      <c r="F65" s="8"/>
      <c r="G65" s="8"/>
      <c r="H65" s="8"/>
      <c r="I65" s="8"/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7"/>
      <c r="Q65" s="19"/>
    </row>
    <row r="66" spans="1:17" s="24" customFormat="1" ht="47.25" customHeight="1" x14ac:dyDescent="0.25">
      <c r="A66" s="9" t="s">
        <v>64</v>
      </c>
      <c r="B66" s="10"/>
      <c r="C66" s="15"/>
      <c r="D66" s="10"/>
      <c r="E66" s="10"/>
      <c r="F66" s="10"/>
      <c r="G66" s="10"/>
      <c r="H66" s="10"/>
      <c r="I66" s="10"/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8"/>
      <c r="Q66" s="20"/>
    </row>
    <row r="67" spans="1:17" s="24" customFormat="1" ht="47.25" customHeight="1" thickBot="1" x14ac:dyDescent="0.3">
      <c r="A67" s="11" t="s">
        <v>72</v>
      </c>
      <c r="B67" s="12"/>
      <c r="C67" s="12"/>
      <c r="D67" s="12"/>
      <c r="E67" s="12"/>
      <c r="F67" s="12"/>
      <c r="G67" s="12"/>
      <c r="H67" s="12"/>
      <c r="I67" s="12"/>
      <c r="J67" s="21">
        <f>J62</f>
        <v>300000</v>
      </c>
      <c r="K67" s="21">
        <f t="shared" ref="K67:O67" si="32">K62</f>
        <v>300000</v>
      </c>
      <c r="L67" s="21">
        <f t="shared" si="32"/>
        <v>0</v>
      </c>
      <c r="M67" s="21">
        <f t="shared" si="32"/>
        <v>0</v>
      </c>
      <c r="N67" s="21">
        <f t="shared" si="32"/>
        <v>300000</v>
      </c>
      <c r="O67" s="21">
        <f t="shared" si="32"/>
        <v>0</v>
      </c>
      <c r="P67" s="22"/>
      <c r="Q67" s="23"/>
    </row>
    <row r="68" spans="1:17" s="25" customFormat="1" ht="61.5" customHeight="1" thickBot="1" x14ac:dyDescent="0.3">
      <c r="A68" s="86" t="s">
        <v>39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8"/>
    </row>
    <row r="69" spans="1:17" s="24" customFormat="1" ht="96.75" customHeight="1" thickBot="1" x14ac:dyDescent="0.3">
      <c r="A69" s="34">
        <v>1</v>
      </c>
      <c r="B69" s="35" t="s">
        <v>21</v>
      </c>
      <c r="C69" s="35" t="s">
        <v>21</v>
      </c>
      <c r="D69" s="79" t="s">
        <v>21</v>
      </c>
      <c r="E69" s="79" t="s">
        <v>21</v>
      </c>
      <c r="F69" s="79" t="s">
        <v>21</v>
      </c>
      <c r="G69" s="79" t="s">
        <v>21</v>
      </c>
      <c r="H69" s="55" t="s">
        <v>21</v>
      </c>
      <c r="I69" s="58" t="s">
        <v>21</v>
      </c>
      <c r="J69" s="56">
        <v>0</v>
      </c>
      <c r="K69" s="60">
        <f>SUM(L69:O69)</f>
        <v>0</v>
      </c>
      <c r="L69" s="56">
        <v>0</v>
      </c>
      <c r="M69" s="56">
        <v>0</v>
      </c>
      <c r="N69" s="56">
        <v>0</v>
      </c>
      <c r="O69" s="56">
        <v>0</v>
      </c>
      <c r="P69" s="61" t="s">
        <v>39</v>
      </c>
      <c r="Q69" s="54" t="s">
        <v>21</v>
      </c>
    </row>
    <row r="70" spans="1:17" s="27" customFormat="1" ht="32.25" customHeight="1" thickBot="1" x14ac:dyDescent="0.35">
      <c r="A70" s="82" t="s">
        <v>76</v>
      </c>
      <c r="B70" s="83"/>
      <c r="C70" s="33"/>
      <c r="D70" s="33"/>
      <c r="E70" s="26"/>
      <c r="F70" s="26"/>
      <c r="G70" s="26"/>
      <c r="H70" s="26"/>
      <c r="I70" s="26"/>
      <c r="J70" s="28">
        <f>SUM(J69)</f>
        <v>0</v>
      </c>
      <c r="K70" s="28">
        <f>SUM(K69)</f>
        <v>0</v>
      </c>
      <c r="L70" s="28">
        <f t="shared" ref="L70:O70" si="33">SUM(L69)</f>
        <v>0</v>
      </c>
      <c r="M70" s="28">
        <f t="shared" si="33"/>
        <v>0</v>
      </c>
      <c r="N70" s="28">
        <f t="shared" si="33"/>
        <v>0</v>
      </c>
      <c r="O70" s="28">
        <f t="shared" si="33"/>
        <v>0</v>
      </c>
      <c r="P70" s="32"/>
      <c r="Q70" s="29"/>
    </row>
    <row r="71" spans="1:17" s="24" customFormat="1" ht="47.25" customHeight="1" x14ac:dyDescent="0.25">
      <c r="A71" s="84" t="s">
        <v>77</v>
      </c>
      <c r="B71" s="85"/>
      <c r="C71" s="85"/>
      <c r="D71" s="85"/>
      <c r="E71" s="43"/>
      <c r="F71" s="43"/>
      <c r="G71" s="43"/>
      <c r="H71" s="44"/>
      <c r="I71" s="44"/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6"/>
      <c r="Q71" s="47"/>
    </row>
    <row r="72" spans="1:17" s="24" customFormat="1" ht="47.25" customHeight="1" x14ac:dyDescent="0.25">
      <c r="A72" s="7" t="s">
        <v>63</v>
      </c>
      <c r="B72" s="8"/>
      <c r="C72" s="13"/>
      <c r="D72" s="8"/>
      <c r="E72" s="8"/>
      <c r="F72" s="8"/>
      <c r="G72" s="8"/>
      <c r="H72" s="8"/>
      <c r="I72" s="8"/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7"/>
      <c r="Q72" s="19"/>
    </row>
    <row r="73" spans="1:17" s="24" customFormat="1" ht="47.25" customHeight="1" x14ac:dyDescent="0.25">
      <c r="A73" s="9" t="s">
        <v>64</v>
      </c>
      <c r="B73" s="10"/>
      <c r="C73" s="15"/>
      <c r="D73" s="10"/>
      <c r="E73" s="10"/>
      <c r="F73" s="10"/>
      <c r="G73" s="10"/>
      <c r="H73" s="10"/>
      <c r="I73" s="10"/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8"/>
      <c r="Q73" s="20"/>
    </row>
    <row r="74" spans="1:17" s="24" customFormat="1" ht="47.25" customHeight="1" thickBot="1" x14ac:dyDescent="0.3">
      <c r="A74" s="11" t="s">
        <v>75</v>
      </c>
      <c r="B74" s="12"/>
      <c r="C74" s="12"/>
      <c r="D74" s="12"/>
      <c r="E74" s="12"/>
      <c r="F74" s="12"/>
      <c r="G74" s="12"/>
      <c r="H74" s="12"/>
      <c r="I74" s="12"/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2"/>
      <c r="Q74" s="23"/>
    </row>
    <row r="75" spans="1:17" s="25" customFormat="1" ht="61.5" customHeight="1" thickBot="1" x14ac:dyDescent="0.3">
      <c r="A75" s="86" t="s">
        <v>40</v>
      </c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8"/>
    </row>
    <row r="76" spans="1:17" s="24" customFormat="1" ht="96.75" customHeight="1" thickBot="1" x14ac:dyDescent="0.3">
      <c r="A76" s="34">
        <v>1</v>
      </c>
      <c r="B76" s="35" t="s">
        <v>21</v>
      </c>
      <c r="C76" s="35" t="s">
        <v>21</v>
      </c>
      <c r="D76" s="79" t="s">
        <v>21</v>
      </c>
      <c r="E76" s="79" t="s">
        <v>21</v>
      </c>
      <c r="F76" s="79" t="s">
        <v>21</v>
      </c>
      <c r="G76" s="79" t="s">
        <v>21</v>
      </c>
      <c r="H76" s="55" t="s">
        <v>21</v>
      </c>
      <c r="I76" s="58" t="s">
        <v>21</v>
      </c>
      <c r="J76" s="56">
        <v>0</v>
      </c>
      <c r="K76" s="60">
        <v>0</v>
      </c>
      <c r="L76" s="56">
        <v>0</v>
      </c>
      <c r="M76" s="56">
        <v>0</v>
      </c>
      <c r="N76" s="56">
        <v>0</v>
      </c>
      <c r="O76" s="56">
        <v>0</v>
      </c>
      <c r="P76" s="61" t="s">
        <v>40</v>
      </c>
      <c r="Q76" s="54" t="s">
        <v>21</v>
      </c>
    </row>
    <row r="77" spans="1:17" s="27" customFormat="1" ht="32.25" customHeight="1" thickBot="1" x14ac:dyDescent="0.35">
      <c r="A77" s="82" t="s">
        <v>76</v>
      </c>
      <c r="B77" s="83"/>
      <c r="C77" s="33"/>
      <c r="D77" s="33"/>
      <c r="E77" s="26"/>
      <c r="F77" s="26"/>
      <c r="G77" s="26"/>
      <c r="H77" s="26"/>
      <c r="I77" s="26"/>
      <c r="J77" s="28">
        <f>SUM(J76)</f>
        <v>0</v>
      </c>
      <c r="K77" s="28">
        <f>SUM(K76)</f>
        <v>0</v>
      </c>
      <c r="L77" s="28">
        <f t="shared" ref="L77:O77" si="34">SUM(L76)</f>
        <v>0</v>
      </c>
      <c r="M77" s="28">
        <f t="shared" si="34"/>
        <v>0</v>
      </c>
      <c r="N77" s="28">
        <f t="shared" si="34"/>
        <v>0</v>
      </c>
      <c r="O77" s="28">
        <f t="shared" si="34"/>
        <v>0</v>
      </c>
      <c r="P77" s="32"/>
      <c r="Q77" s="29"/>
    </row>
    <row r="78" spans="1:17" s="24" customFormat="1" ht="47.25" customHeight="1" x14ac:dyDescent="0.25">
      <c r="A78" s="84" t="s">
        <v>77</v>
      </c>
      <c r="B78" s="85"/>
      <c r="C78" s="85"/>
      <c r="D78" s="85"/>
      <c r="E78" s="43"/>
      <c r="F78" s="43"/>
      <c r="G78" s="43"/>
      <c r="H78" s="44"/>
      <c r="I78" s="44"/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5">
        <v>0</v>
      </c>
      <c r="P78" s="46"/>
      <c r="Q78" s="47"/>
    </row>
    <row r="79" spans="1:17" s="24" customFormat="1" ht="47.25" customHeight="1" x14ac:dyDescent="0.25">
      <c r="A79" s="7" t="s">
        <v>63</v>
      </c>
      <c r="B79" s="8"/>
      <c r="C79" s="13"/>
      <c r="D79" s="8"/>
      <c r="E79" s="8"/>
      <c r="F79" s="8"/>
      <c r="G79" s="8"/>
      <c r="H79" s="8"/>
      <c r="I79" s="8"/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7"/>
      <c r="Q79" s="19"/>
    </row>
    <row r="80" spans="1:17" s="24" customFormat="1" ht="47.25" customHeight="1" x14ac:dyDescent="0.25">
      <c r="A80" s="9" t="s">
        <v>64</v>
      </c>
      <c r="B80" s="10"/>
      <c r="C80" s="15"/>
      <c r="D80" s="10"/>
      <c r="E80" s="10"/>
      <c r="F80" s="10"/>
      <c r="G80" s="10"/>
      <c r="H80" s="10"/>
      <c r="I80" s="10"/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8"/>
      <c r="Q80" s="20"/>
    </row>
    <row r="81" spans="1:17" s="24" customFormat="1" ht="47.25" customHeight="1" thickBot="1" x14ac:dyDescent="0.3">
      <c r="A81" s="11" t="s">
        <v>75</v>
      </c>
      <c r="B81" s="12"/>
      <c r="C81" s="12"/>
      <c r="D81" s="12"/>
      <c r="E81" s="12"/>
      <c r="F81" s="12"/>
      <c r="G81" s="12"/>
      <c r="H81" s="12"/>
      <c r="I81" s="12"/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2"/>
      <c r="Q81" s="23"/>
    </row>
    <row r="82" spans="1:17" s="25" customFormat="1" ht="61.5" customHeight="1" thickBot="1" x14ac:dyDescent="0.3">
      <c r="A82" s="86" t="s">
        <v>41</v>
      </c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8"/>
    </row>
    <row r="83" spans="1:17" s="24" customFormat="1" ht="96.75" customHeight="1" thickBot="1" x14ac:dyDescent="0.3">
      <c r="A83" s="34">
        <v>1</v>
      </c>
      <c r="B83" s="35" t="s">
        <v>33</v>
      </c>
      <c r="C83" s="35">
        <v>4810000310</v>
      </c>
      <c r="D83" s="79" t="s">
        <v>54</v>
      </c>
      <c r="E83" s="79" t="s">
        <v>21</v>
      </c>
      <c r="F83" s="79" t="s">
        <v>21</v>
      </c>
      <c r="G83" s="79" t="s">
        <v>21</v>
      </c>
      <c r="H83" s="55" t="s">
        <v>21</v>
      </c>
      <c r="I83" s="58" t="s">
        <v>55</v>
      </c>
      <c r="J83" s="56">
        <v>3250000</v>
      </c>
      <c r="K83" s="60">
        <f t="shared" ref="K83" si="35">SUM(L83:O83)</f>
        <v>3250000</v>
      </c>
      <c r="L83" s="56">
        <v>0</v>
      </c>
      <c r="M83" s="56">
        <v>0</v>
      </c>
      <c r="N83" s="56">
        <v>3250000</v>
      </c>
      <c r="O83" s="56">
        <v>0</v>
      </c>
      <c r="P83" s="61" t="s">
        <v>41</v>
      </c>
      <c r="Q83" s="54" t="s">
        <v>78</v>
      </c>
    </row>
    <row r="84" spans="1:17" s="27" customFormat="1" ht="32.25" customHeight="1" thickBot="1" x14ac:dyDescent="0.35">
      <c r="A84" s="82" t="s">
        <v>20</v>
      </c>
      <c r="B84" s="83"/>
      <c r="C84" s="33"/>
      <c r="D84" s="33"/>
      <c r="E84" s="26"/>
      <c r="F84" s="26"/>
      <c r="G84" s="26"/>
      <c r="H84" s="26"/>
      <c r="I84" s="26"/>
      <c r="J84" s="28">
        <f t="shared" ref="J84:O85" si="36">J83</f>
        <v>3250000</v>
      </c>
      <c r="K84" s="28">
        <f t="shared" si="36"/>
        <v>3250000</v>
      </c>
      <c r="L84" s="28">
        <f t="shared" si="36"/>
        <v>0</v>
      </c>
      <c r="M84" s="28">
        <f t="shared" si="36"/>
        <v>0</v>
      </c>
      <c r="N84" s="28">
        <f t="shared" si="36"/>
        <v>3250000</v>
      </c>
      <c r="O84" s="28">
        <f t="shared" si="36"/>
        <v>0</v>
      </c>
      <c r="P84" s="32"/>
      <c r="Q84" s="29"/>
    </row>
    <row r="85" spans="1:17" s="24" customFormat="1" ht="47.25" customHeight="1" x14ac:dyDescent="0.25">
      <c r="A85" s="84" t="s">
        <v>71</v>
      </c>
      <c r="B85" s="85"/>
      <c r="C85" s="85"/>
      <c r="D85" s="85"/>
      <c r="E85" s="43"/>
      <c r="F85" s="43"/>
      <c r="G85" s="43"/>
      <c r="H85" s="44"/>
      <c r="I85" s="44"/>
      <c r="J85" s="45">
        <f>J84</f>
        <v>3250000</v>
      </c>
      <c r="K85" s="45">
        <f>SUM(K86:K88)</f>
        <v>3250000</v>
      </c>
      <c r="L85" s="45">
        <f t="shared" si="36"/>
        <v>0</v>
      </c>
      <c r="M85" s="45">
        <f t="shared" si="36"/>
        <v>0</v>
      </c>
      <c r="N85" s="45">
        <f t="shared" si="36"/>
        <v>3250000</v>
      </c>
      <c r="O85" s="45">
        <f t="shared" si="36"/>
        <v>0</v>
      </c>
      <c r="P85" s="46"/>
      <c r="Q85" s="47"/>
    </row>
    <row r="86" spans="1:17" s="24" customFormat="1" ht="47.25" customHeight="1" x14ac:dyDescent="0.25">
      <c r="A86" s="7" t="s">
        <v>63</v>
      </c>
      <c r="B86" s="8"/>
      <c r="C86" s="13"/>
      <c r="D86" s="8"/>
      <c r="E86" s="8"/>
      <c r="F86" s="8"/>
      <c r="G86" s="8"/>
      <c r="H86" s="8"/>
      <c r="I86" s="8"/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7"/>
      <c r="Q86" s="19"/>
    </row>
    <row r="87" spans="1:17" s="24" customFormat="1" ht="47.25" customHeight="1" x14ac:dyDescent="0.25">
      <c r="A87" s="9" t="s">
        <v>64</v>
      </c>
      <c r="B87" s="10"/>
      <c r="C87" s="15"/>
      <c r="D87" s="10"/>
      <c r="E87" s="10"/>
      <c r="F87" s="10"/>
      <c r="G87" s="10"/>
      <c r="H87" s="10"/>
      <c r="I87" s="10"/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8"/>
      <c r="Q87" s="20"/>
    </row>
    <row r="88" spans="1:17" s="24" customFormat="1" ht="47.25" customHeight="1" thickBot="1" x14ac:dyDescent="0.3">
      <c r="A88" s="11" t="s">
        <v>72</v>
      </c>
      <c r="B88" s="12"/>
      <c r="C88" s="12"/>
      <c r="D88" s="12"/>
      <c r="E88" s="12"/>
      <c r="F88" s="12"/>
      <c r="G88" s="12"/>
      <c r="H88" s="12"/>
      <c r="I88" s="12"/>
      <c r="J88" s="21">
        <f>J83</f>
        <v>3250000</v>
      </c>
      <c r="K88" s="21">
        <f t="shared" ref="K88:O88" si="37">K83</f>
        <v>3250000</v>
      </c>
      <c r="L88" s="21">
        <f t="shared" si="37"/>
        <v>0</v>
      </c>
      <c r="M88" s="21">
        <f t="shared" si="37"/>
        <v>0</v>
      </c>
      <c r="N88" s="21">
        <f t="shared" si="37"/>
        <v>3250000</v>
      </c>
      <c r="O88" s="21">
        <f t="shared" si="37"/>
        <v>0</v>
      </c>
      <c r="P88" s="22"/>
      <c r="Q88" s="23"/>
    </row>
    <row r="89" spans="1:17" s="25" customFormat="1" ht="61.5" customHeight="1" thickBot="1" x14ac:dyDescent="0.3">
      <c r="A89" s="86" t="s">
        <v>42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8"/>
    </row>
    <row r="90" spans="1:17" s="24" customFormat="1" ht="96.75" customHeight="1" thickBot="1" x14ac:dyDescent="0.3">
      <c r="A90" s="34">
        <v>1</v>
      </c>
      <c r="B90" s="35" t="s">
        <v>21</v>
      </c>
      <c r="C90" s="35" t="s">
        <v>21</v>
      </c>
      <c r="D90" s="79" t="s">
        <v>21</v>
      </c>
      <c r="E90" s="79" t="s">
        <v>21</v>
      </c>
      <c r="F90" s="79" t="s">
        <v>21</v>
      </c>
      <c r="G90" s="79" t="s">
        <v>21</v>
      </c>
      <c r="H90" s="55" t="s">
        <v>21</v>
      </c>
      <c r="I90" s="58" t="s">
        <v>21</v>
      </c>
      <c r="J90" s="56">
        <v>0</v>
      </c>
      <c r="K90" s="60">
        <v>0</v>
      </c>
      <c r="L90" s="56">
        <v>0</v>
      </c>
      <c r="M90" s="56">
        <v>0</v>
      </c>
      <c r="N90" s="56">
        <v>0</v>
      </c>
      <c r="O90" s="56">
        <v>0</v>
      </c>
      <c r="P90" s="61" t="s">
        <v>42</v>
      </c>
      <c r="Q90" s="54" t="s">
        <v>21</v>
      </c>
    </row>
    <row r="91" spans="1:17" s="27" customFormat="1" ht="32.25" customHeight="1" thickBot="1" x14ac:dyDescent="0.35">
      <c r="A91" s="82" t="s">
        <v>76</v>
      </c>
      <c r="B91" s="83"/>
      <c r="C91" s="33"/>
      <c r="D91" s="33"/>
      <c r="E91" s="26"/>
      <c r="F91" s="26"/>
      <c r="G91" s="26"/>
      <c r="H91" s="26"/>
      <c r="I91" s="26"/>
      <c r="J91" s="28">
        <f>SUM(J90)</f>
        <v>0</v>
      </c>
      <c r="K91" s="28">
        <f>SUM(K90)</f>
        <v>0</v>
      </c>
      <c r="L91" s="28">
        <f t="shared" ref="L91:O91" si="38">SUM(L90)</f>
        <v>0</v>
      </c>
      <c r="M91" s="28">
        <f t="shared" si="38"/>
        <v>0</v>
      </c>
      <c r="N91" s="28">
        <f t="shared" si="38"/>
        <v>0</v>
      </c>
      <c r="O91" s="28">
        <f t="shared" si="38"/>
        <v>0</v>
      </c>
      <c r="P91" s="32"/>
      <c r="Q91" s="29"/>
    </row>
    <row r="92" spans="1:17" s="24" customFormat="1" ht="47.25" customHeight="1" x14ac:dyDescent="0.25">
      <c r="A92" s="84" t="s">
        <v>77</v>
      </c>
      <c r="B92" s="85"/>
      <c r="C92" s="85"/>
      <c r="D92" s="85"/>
      <c r="E92" s="43"/>
      <c r="F92" s="43"/>
      <c r="G92" s="43"/>
      <c r="H92" s="44"/>
      <c r="I92" s="44"/>
      <c r="J92" s="45">
        <v>0</v>
      </c>
      <c r="K92" s="45">
        <v>0</v>
      </c>
      <c r="L92" s="45">
        <v>0</v>
      </c>
      <c r="M92" s="45">
        <v>0</v>
      </c>
      <c r="N92" s="45">
        <v>0</v>
      </c>
      <c r="O92" s="45">
        <v>0</v>
      </c>
      <c r="P92" s="46"/>
      <c r="Q92" s="47"/>
    </row>
    <row r="93" spans="1:17" s="24" customFormat="1" ht="47.25" customHeight="1" x14ac:dyDescent="0.25">
      <c r="A93" s="7" t="s">
        <v>63</v>
      </c>
      <c r="B93" s="8"/>
      <c r="C93" s="13"/>
      <c r="D93" s="8"/>
      <c r="E93" s="8"/>
      <c r="F93" s="8"/>
      <c r="G93" s="8"/>
      <c r="H93" s="8"/>
      <c r="I93" s="8"/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7"/>
      <c r="Q93" s="19"/>
    </row>
    <row r="94" spans="1:17" s="24" customFormat="1" ht="47.25" customHeight="1" x14ac:dyDescent="0.25">
      <c r="A94" s="9" t="s">
        <v>64</v>
      </c>
      <c r="B94" s="10"/>
      <c r="C94" s="15"/>
      <c r="D94" s="10"/>
      <c r="E94" s="10"/>
      <c r="F94" s="10"/>
      <c r="G94" s="10"/>
      <c r="H94" s="10"/>
      <c r="I94" s="10"/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8"/>
      <c r="Q94" s="20"/>
    </row>
    <row r="95" spans="1:17" s="24" customFormat="1" ht="47.25" customHeight="1" thickBot="1" x14ac:dyDescent="0.3">
      <c r="A95" s="11" t="s">
        <v>75</v>
      </c>
      <c r="B95" s="12"/>
      <c r="C95" s="12"/>
      <c r="D95" s="12"/>
      <c r="E95" s="12"/>
      <c r="F95" s="12"/>
      <c r="G95" s="12"/>
      <c r="H95" s="12"/>
      <c r="I95" s="12"/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2"/>
      <c r="Q95" s="23"/>
    </row>
    <row r="96" spans="1:17" s="25" customFormat="1" ht="61.5" customHeight="1" thickBot="1" x14ac:dyDescent="0.3">
      <c r="A96" s="86" t="s">
        <v>43</v>
      </c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8"/>
    </row>
    <row r="97" spans="1:17" s="24" customFormat="1" ht="96.75" customHeight="1" thickBot="1" x14ac:dyDescent="0.3">
      <c r="A97" s="34">
        <v>1</v>
      </c>
      <c r="B97" s="35" t="s">
        <v>21</v>
      </c>
      <c r="C97" s="35" t="s">
        <v>21</v>
      </c>
      <c r="D97" s="79" t="s">
        <v>21</v>
      </c>
      <c r="E97" s="79" t="s">
        <v>21</v>
      </c>
      <c r="F97" s="79" t="s">
        <v>21</v>
      </c>
      <c r="G97" s="79" t="s">
        <v>21</v>
      </c>
      <c r="H97" s="55" t="s">
        <v>21</v>
      </c>
      <c r="I97" s="58" t="s">
        <v>21</v>
      </c>
      <c r="J97" s="56">
        <v>0</v>
      </c>
      <c r="K97" s="60">
        <v>0</v>
      </c>
      <c r="L97" s="56">
        <v>0</v>
      </c>
      <c r="M97" s="56">
        <v>0</v>
      </c>
      <c r="N97" s="56">
        <v>0</v>
      </c>
      <c r="O97" s="56">
        <v>0</v>
      </c>
      <c r="P97" s="61" t="s">
        <v>43</v>
      </c>
      <c r="Q97" s="54" t="s">
        <v>21</v>
      </c>
    </row>
    <row r="98" spans="1:17" s="27" customFormat="1" ht="32.25" customHeight="1" thickBot="1" x14ac:dyDescent="0.35">
      <c r="A98" s="82" t="s">
        <v>76</v>
      </c>
      <c r="B98" s="83"/>
      <c r="C98" s="33"/>
      <c r="D98" s="33"/>
      <c r="E98" s="26"/>
      <c r="F98" s="26"/>
      <c r="G98" s="26"/>
      <c r="H98" s="26"/>
      <c r="I98" s="26"/>
      <c r="J98" s="28">
        <f>SUM(J97)</f>
        <v>0</v>
      </c>
      <c r="K98" s="28">
        <f>SUM(K97)</f>
        <v>0</v>
      </c>
      <c r="L98" s="28">
        <f t="shared" ref="L98:O98" si="39">SUM(L97)</f>
        <v>0</v>
      </c>
      <c r="M98" s="28">
        <f t="shared" si="39"/>
        <v>0</v>
      </c>
      <c r="N98" s="28">
        <f t="shared" si="39"/>
        <v>0</v>
      </c>
      <c r="O98" s="28">
        <f t="shared" si="39"/>
        <v>0</v>
      </c>
      <c r="P98" s="32"/>
      <c r="Q98" s="29"/>
    </row>
    <row r="99" spans="1:17" s="24" customFormat="1" ht="47.25" customHeight="1" x14ac:dyDescent="0.25">
      <c r="A99" s="84" t="s">
        <v>77</v>
      </c>
      <c r="B99" s="85"/>
      <c r="C99" s="85"/>
      <c r="D99" s="85"/>
      <c r="E99" s="43"/>
      <c r="F99" s="43"/>
      <c r="G99" s="43"/>
      <c r="H99" s="44"/>
      <c r="I99" s="44"/>
      <c r="J99" s="45">
        <v>0</v>
      </c>
      <c r="K99" s="45">
        <v>0</v>
      </c>
      <c r="L99" s="45">
        <v>0</v>
      </c>
      <c r="M99" s="45">
        <v>0</v>
      </c>
      <c r="N99" s="45">
        <v>0</v>
      </c>
      <c r="O99" s="45">
        <v>0</v>
      </c>
      <c r="P99" s="46"/>
      <c r="Q99" s="47"/>
    </row>
    <row r="100" spans="1:17" s="24" customFormat="1" ht="47.25" customHeight="1" x14ac:dyDescent="0.25">
      <c r="A100" s="7" t="s">
        <v>63</v>
      </c>
      <c r="B100" s="8"/>
      <c r="C100" s="13"/>
      <c r="D100" s="8"/>
      <c r="E100" s="8"/>
      <c r="F100" s="8"/>
      <c r="G100" s="8"/>
      <c r="H100" s="8"/>
      <c r="I100" s="8"/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7"/>
      <c r="Q100" s="19"/>
    </row>
    <row r="101" spans="1:17" s="24" customFormat="1" ht="47.25" customHeight="1" x14ac:dyDescent="0.25">
      <c r="A101" s="9" t="s">
        <v>64</v>
      </c>
      <c r="B101" s="10"/>
      <c r="C101" s="15"/>
      <c r="D101" s="10"/>
      <c r="E101" s="10"/>
      <c r="F101" s="10"/>
      <c r="G101" s="10"/>
      <c r="H101" s="10"/>
      <c r="I101" s="10"/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8"/>
      <c r="Q101" s="20"/>
    </row>
    <row r="102" spans="1:17" s="24" customFormat="1" ht="47.25" customHeight="1" thickBot="1" x14ac:dyDescent="0.3">
      <c r="A102" s="11" t="s">
        <v>75</v>
      </c>
      <c r="B102" s="12"/>
      <c r="C102" s="12"/>
      <c r="D102" s="12"/>
      <c r="E102" s="12"/>
      <c r="F102" s="12"/>
      <c r="G102" s="12"/>
      <c r="H102" s="12"/>
      <c r="I102" s="12"/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2"/>
      <c r="Q102" s="23"/>
    </row>
    <row r="103" spans="1:17" s="25" customFormat="1" ht="61.5" customHeight="1" thickBot="1" x14ac:dyDescent="0.3">
      <c r="A103" s="86" t="s">
        <v>44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8"/>
    </row>
    <row r="104" spans="1:17" s="24" customFormat="1" ht="96.75" customHeight="1" thickBot="1" x14ac:dyDescent="0.3">
      <c r="A104" s="34">
        <v>1</v>
      </c>
      <c r="B104" s="35" t="s">
        <v>21</v>
      </c>
      <c r="C104" s="35" t="s">
        <v>21</v>
      </c>
      <c r="D104" s="79" t="s">
        <v>21</v>
      </c>
      <c r="E104" s="79" t="s">
        <v>21</v>
      </c>
      <c r="F104" s="79" t="s">
        <v>21</v>
      </c>
      <c r="G104" s="79" t="s">
        <v>21</v>
      </c>
      <c r="H104" s="55" t="s">
        <v>21</v>
      </c>
      <c r="I104" s="58" t="s">
        <v>21</v>
      </c>
      <c r="J104" s="56">
        <v>0</v>
      </c>
      <c r="K104" s="60">
        <v>0</v>
      </c>
      <c r="L104" s="56">
        <v>0</v>
      </c>
      <c r="M104" s="56">
        <v>0</v>
      </c>
      <c r="N104" s="56">
        <v>0</v>
      </c>
      <c r="O104" s="56">
        <v>0</v>
      </c>
      <c r="P104" s="61" t="s">
        <v>44</v>
      </c>
      <c r="Q104" s="54" t="s">
        <v>21</v>
      </c>
    </row>
    <row r="105" spans="1:17" s="27" customFormat="1" ht="32.25" customHeight="1" thickBot="1" x14ac:dyDescent="0.35">
      <c r="A105" s="82" t="s">
        <v>76</v>
      </c>
      <c r="B105" s="83"/>
      <c r="C105" s="33"/>
      <c r="D105" s="33"/>
      <c r="E105" s="26"/>
      <c r="F105" s="26"/>
      <c r="G105" s="26"/>
      <c r="H105" s="26"/>
      <c r="I105" s="26"/>
      <c r="J105" s="28">
        <f>SUM(J104)</f>
        <v>0</v>
      </c>
      <c r="K105" s="28">
        <f>SUM(K104)</f>
        <v>0</v>
      </c>
      <c r="L105" s="28">
        <f t="shared" ref="L105:O105" si="40">SUM(L104)</f>
        <v>0</v>
      </c>
      <c r="M105" s="28">
        <f t="shared" si="40"/>
        <v>0</v>
      </c>
      <c r="N105" s="28">
        <f t="shared" si="40"/>
        <v>0</v>
      </c>
      <c r="O105" s="28">
        <f t="shared" si="40"/>
        <v>0</v>
      </c>
      <c r="P105" s="32"/>
      <c r="Q105" s="29"/>
    </row>
    <row r="106" spans="1:17" s="24" customFormat="1" ht="47.25" customHeight="1" x14ac:dyDescent="0.25">
      <c r="A106" s="84" t="s">
        <v>77</v>
      </c>
      <c r="B106" s="85"/>
      <c r="C106" s="85"/>
      <c r="D106" s="85"/>
      <c r="E106" s="43"/>
      <c r="F106" s="43"/>
      <c r="G106" s="43"/>
      <c r="H106" s="44"/>
      <c r="I106" s="44"/>
      <c r="J106" s="45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46"/>
      <c r="Q106" s="47"/>
    </row>
    <row r="107" spans="1:17" s="24" customFormat="1" ht="47.25" customHeight="1" x14ac:dyDescent="0.25">
      <c r="A107" s="7" t="s">
        <v>63</v>
      </c>
      <c r="B107" s="8"/>
      <c r="C107" s="13"/>
      <c r="D107" s="8"/>
      <c r="E107" s="8"/>
      <c r="F107" s="8"/>
      <c r="G107" s="8"/>
      <c r="H107" s="8"/>
      <c r="I107" s="8"/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7"/>
      <c r="Q107" s="19"/>
    </row>
    <row r="108" spans="1:17" s="24" customFormat="1" ht="47.25" customHeight="1" x14ac:dyDescent="0.25">
      <c r="A108" s="9" t="s">
        <v>64</v>
      </c>
      <c r="B108" s="10"/>
      <c r="C108" s="15"/>
      <c r="D108" s="10"/>
      <c r="E108" s="10"/>
      <c r="F108" s="10"/>
      <c r="G108" s="10"/>
      <c r="H108" s="10"/>
      <c r="I108" s="10"/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8"/>
      <c r="Q108" s="20"/>
    </row>
    <row r="109" spans="1:17" s="24" customFormat="1" ht="47.25" customHeight="1" thickBot="1" x14ac:dyDescent="0.3">
      <c r="A109" s="11" t="s">
        <v>75</v>
      </c>
      <c r="B109" s="12"/>
      <c r="C109" s="12"/>
      <c r="D109" s="12"/>
      <c r="E109" s="12"/>
      <c r="F109" s="12"/>
      <c r="G109" s="12"/>
      <c r="H109" s="12"/>
      <c r="I109" s="12"/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2"/>
      <c r="Q109" s="23"/>
    </row>
    <row r="110" spans="1:17" s="25" customFormat="1" ht="61.5" customHeight="1" thickBot="1" x14ac:dyDescent="0.3">
      <c r="A110" s="96" t="s">
        <v>84</v>
      </c>
      <c r="B110" s="97" t="s">
        <v>21</v>
      </c>
      <c r="C110" s="97" t="s">
        <v>21</v>
      </c>
      <c r="D110" s="97" t="s">
        <v>21</v>
      </c>
      <c r="E110" s="97" t="s">
        <v>21</v>
      </c>
      <c r="F110" s="97" t="s">
        <v>21</v>
      </c>
      <c r="G110" s="97" t="s">
        <v>21</v>
      </c>
      <c r="H110" s="97" t="s">
        <v>21</v>
      </c>
      <c r="I110" s="97" t="s">
        <v>21</v>
      </c>
      <c r="J110" s="97">
        <v>0</v>
      </c>
      <c r="K110" s="97">
        <v>0</v>
      </c>
      <c r="L110" s="97">
        <v>0</v>
      </c>
      <c r="M110" s="97">
        <v>0</v>
      </c>
      <c r="N110" s="97">
        <v>0</v>
      </c>
      <c r="O110" s="97">
        <v>0</v>
      </c>
      <c r="P110" s="97" t="s">
        <v>39</v>
      </c>
      <c r="Q110" s="98" t="s">
        <v>21</v>
      </c>
    </row>
    <row r="111" spans="1:17" s="24" customFormat="1" ht="47.25" customHeight="1" x14ac:dyDescent="0.25">
      <c r="A111" s="84" t="s">
        <v>85</v>
      </c>
      <c r="B111" s="85"/>
      <c r="C111" s="85"/>
      <c r="D111" s="85"/>
      <c r="E111" s="43"/>
      <c r="F111" s="43"/>
      <c r="G111" s="43"/>
      <c r="H111" s="44"/>
      <c r="I111" s="44"/>
      <c r="J111" s="45">
        <f>SUM(J18+J26+J40+J47+J57+J64+J71+J78+J85+J92+J99+J106)</f>
        <v>85800826.459999993</v>
      </c>
      <c r="K111" s="45">
        <f>SUM(K112:K114)</f>
        <v>85800826.459999993</v>
      </c>
      <c r="L111" s="45">
        <f t="shared" ref="L111:O111" si="41">SUM(L18+L26+L40+L47+L57+L64+L71+L78+L85+L92+L99+L106)</f>
        <v>0</v>
      </c>
      <c r="M111" s="45">
        <f t="shared" si="41"/>
        <v>63516987.490000002</v>
      </c>
      <c r="N111" s="45">
        <f t="shared" si="41"/>
        <v>22283838.969999999</v>
      </c>
      <c r="O111" s="45">
        <f t="shared" si="41"/>
        <v>0</v>
      </c>
      <c r="P111" s="46"/>
      <c r="Q111" s="47"/>
    </row>
    <row r="112" spans="1:17" s="24" customFormat="1" ht="47.25" customHeight="1" x14ac:dyDescent="0.25">
      <c r="A112" s="7" t="s">
        <v>63</v>
      </c>
      <c r="B112" s="8"/>
      <c r="C112" s="13"/>
      <c r="D112" s="8"/>
      <c r="E112" s="8"/>
      <c r="F112" s="8"/>
      <c r="G112" s="8"/>
      <c r="H112" s="8"/>
      <c r="I112" s="8"/>
      <c r="J112" s="14">
        <f t="shared" ref="J112:O114" si="42">SUM(J19+J27+J41+J48+J58+J65+J72+J79+J86+J93+J100+J107)</f>
        <v>0</v>
      </c>
      <c r="K112" s="14">
        <f t="shared" si="42"/>
        <v>0</v>
      </c>
      <c r="L112" s="14">
        <f t="shared" si="42"/>
        <v>0</v>
      </c>
      <c r="M112" s="14">
        <f t="shared" si="42"/>
        <v>0</v>
      </c>
      <c r="N112" s="14">
        <f t="shared" si="42"/>
        <v>0</v>
      </c>
      <c r="O112" s="14">
        <f t="shared" si="42"/>
        <v>0</v>
      </c>
      <c r="P112" s="17"/>
      <c r="Q112" s="19"/>
    </row>
    <row r="113" spans="1:17" s="24" customFormat="1" ht="47.25" customHeight="1" x14ac:dyDescent="0.25">
      <c r="A113" s="9" t="s">
        <v>86</v>
      </c>
      <c r="B113" s="10"/>
      <c r="C113" s="15"/>
      <c r="D113" s="10"/>
      <c r="E113" s="10"/>
      <c r="F113" s="10"/>
      <c r="G113" s="10"/>
      <c r="H113" s="10"/>
      <c r="I113" s="10"/>
      <c r="J113" s="16">
        <f t="shared" si="42"/>
        <v>66701722.379999995</v>
      </c>
      <c r="K113" s="16">
        <f t="shared" si="42"/>
        <v>66701722.379999995</v>
      </c>
      <c r="L113" s="16">
        <f t="shared" si="42"/>
        <v>0</v>
      </c>
      <c r="M113" s="16">
        <f t="shared" si="42"/>
        <v>62051970.490000002</v>
      </c>
      <c r="N113" s="16">
        <f t="shared" si="42"/>
        <v>4649751.8899999997</v>
      </c>
      <c r="O113" s="16">
        <f t="shared" si="42"/>
        <v>0</v>
      </c>
      <c r="P113" s="18"/>
      <c r="Q113" s="20"/>
    </row>
    <row r="114" spans="1:17" s="24" customFormat="1" ht="47.25" customHeight="1" thickBot="1" x14ac:dyDescent="0.3">
      <c r="A114" s="11" t="s">
        <v>87</v>
      </c>
      <c r="B114" s="12"/>
      <c r="C114" s="12"/>
      <c r="D114" s="12"/>
      <c r="E114" s="12"/>
      <c r="F114" s="12"/>
      <c r="G114" s="12"/>
      <c r="H114" s="12"/>
      <c r="I114" s="12"/>
      <c r="J114" s="21">
        <f t="shared" si="42"/>
        <v>19099104.079999998</v>
      </c>
      <c r="K114" s="21">
        <f t="shared" si="42"/>
        <v>19099104.079999998</v>
      </c>
      <c r="L114" s="21">
        <f t="shared" si="42"/>
        <v>0</v>
      </c>
      <c r="M114" s="21">
        <f t="shared" si="42"/>
        <v>1465017</v>
      </c>
      <c r="N114" s="21">
        <f t="shared" si="42"/>
        <v>17634087.079999998</v>
      </c>
      <c r="O114" s="21">
        <f t="shared" si="42"/>
        <v>0</v>
      </c>
      <c r="P114" s="22"/>
      <c r="Q114" s="23"/>
    </row>
  </sheetData>
  <mergeCells count="65">
    <mergeCell ref="A111:D111"/>
    <mergeCell ref="A110:Q110"/>
    <mergeCell ref="N1:Q1"/>
    <mergeCell ref="J3:J4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25:B25"/>
    <mergeCell ref="A26:D26"/>
    <mergeCell ref="A30:Q30"/>
    <mergeCell ref="A22:Q22"/>
    <mergeCell ref="B23:B24"/>
    <mergeCell ref="C23:C24"/>
    <mergeCell ref="A17:B17"/>
    <mergeCell ref="A18:D18"/>
    <mergeCell ref="A5:Q5"/>
    <mergeCell ref="B6:B14"/>
    <mergeCell ref="C6:C14"/>
    <mergeCell ref="A15:B15"/>
    <mergeCell ref="A91:B91"/>
    <mergeCell ref="A92:D92"/>
    <mergeCell ref="A77:B77"/>
    <mergeCell ref="A78:D78"/>
    <mergeCell ref="A82:Q82"/>
    <mergeCell ref="A84:B84"/>
    <mergeCell ref="A85:D85"/>
    <mergeCell ref="A89:Q89"/>
    <mergeCell ref="A106:D106"/>
    <mergeCell ref="A105:B105"/>
    <mergeCell ref="A96:Q96"/>
    <mergeCell ref="A98:B98"/>
    <mergeCell ref="A99:D99"/>
    <mergeCell ref="A103:Q103"/>
    <mergeCell ref="A40:D40"/>
    <mergeCell ref="A44:Q44"/>
    <mergeCell ref="A39:B39"/>
    <mergeCell ref="A36:B36"/>
    <mergeCell ref="B31:B35"/>
    <mergeCell ref="C31:C35"/>
    <mergeCell ref="B37:B38"/>
    <mergeCell ref="C37:C38"/>
    <mergeCell ref="A70:B70"/>
    <mergeCell ref="A71:D71"/>
    <mergeCell ref="A75:Q75"/>
    <mergeCell ref="A46:B46"/>
    <mergeCell ref="A47:D47"/>
    <mergeCell ref="A51:Q51"/>
    <mergeCell ref="A56:B56"/>
    <mergeCell ref="A63:B63"/>
    <mergeCell ref="A64:D64"/>
    <mergeCell ref="A68:Q68"/>
    <mergeCell ref="A61:Q61"/>
    <mergeCell ref="A57:D57"/>
    <mergeCell ref="B52:B55"/>
    <mergeCell ref="C52:C55"/>
  </mergeCells>
  <phoneticPr fontId="17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10</v>
      </c>
    </row>
    <row r="3" spans="2:2" ht="31.5" x14ac:dyDescent="0.25">
      <c r="B3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2025_ЦЗ</vt:lpstr>
      <vt:lpstr>Лист2</vt:lpstr>
      <vt:lpstr>'2025_ЦЗ'!Область_печати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u1605</cp:lastModifiedBy>
  <cp:lastPrinted>2023-12-27T12:41:30Z</cp:lastPrinted>
  <dcterms:created xsi:type="dcterms:W3CDTF">2021-07-02T07:35:59Z</dcterms:created>
  <dcterms:modified xsi:type="dcterms:W3CDTF">2025-01-22T12:43:46Z</dcterms:modified>
</cp:coreProperties>
</file>