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"/>
    </mc:Choice>
  </mc:AlternateContent>
  <xr:revisionPtr revIDLastSave="0" documentId="13_ncr:1_{507CC936-8E93-49D6-B0CC-D2706F8F9C6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5_ЦЗ" sheetId="1" r:id="rId1"/>
    <sheet name="Лист2" sheetId="4" state="hidden" r:id="rId2"/>
  </sheets>
  <definedNames>
    <definedName name="_xlnm.Print_Area" localSheetId="0">'2025_ЦЗ'!$A$1:$Q$15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24" i="1" l="1"/>
  <c r="K123" i="1" s="1"/>
  <c r="L124" i="1"/>
  <c r="M124" i="1"/>
  <c r="N124" i="1"/>
  <c r="O124" i="1"/>
  <c r="K125" i="1"/>
  <c r="L125" i="1"/>
  <c r="M125" i="1"/>
  <c r="N125" i="1"/>
  <c r="O125" i="1"/>
  <c r="K126" i="1"/>
  <c r="L126" i="1"/>
  <c r="M126" i="1"/>
  <c r="N126" i="1"/>
  <c r="O126" i="1"/>
  <c r="J124" i="1"/>
  <c r="J125" i="1"/>
  <c r="J126" i="1"/>
  <c r="L123" i="1"/>
  <c r="M123" i="1"/>
  <c r="N123" i="1"/>
  <c r="O123" i="1"/>
  <c r="J123" i="1"/>
  <c r="L121" i="1"/>
  <c r="M121" i="1"/>
  <c r="N121" i="1"/>
  <c r="O121" i="1"/>
  <c r="L107" i="1"/>
  <c r="M107" i="1"/>
  <c r="N107" i="1"/>
  <c r="O107" i="1"/>
  <c r="L85" i="1"/>
  <c r="M85" i="1"/>
  <c r="N85" i="1"/>
  <c r="O85" i="1"/>
  <c r="L78" i="1"/>
  <c r="M78" i="1"/>
  <c r="N78" i="1"/>
  <c r="O78" i="1"/>
  <c r="L74" i="1"/>
  <c r="L75" i="1" s="1"/>
  <c r="M74" i="1"/>
  <c r="M75" i="1" s="1"/>
  <c r="N74" i="1"/>
  <c r="N75" i="1" s="1"/>
  <c r="O74" i="1"/>
  <c r="O75" i="1"/>
  <c r="L68" i="1"/>
  <c r="M68" i="1"/>
  <c r="N68" i="1"/>
  <c r="O68" i="1"/>
  <c r="L53" i="1"/>
  <c r="M53" i="1"/>
  <c r="N53" i="1"/>
  <c r="O53" i="1"/>
  <c r="L49" i="1"/>
  <c r="M49" i="1"/>
  <c r="N49" i="1"/>
  <c r="O49" i="1"/>
  <c r="L50" i="1"/>
  <c r="M50" i="1"/>
  <c r="N50" i="1"/>
  <c r="O50" i="1"/>
  <c r="L42" i="1"/>
  <c r="M42" i="1"/>
  <c r="N42" i="1"/>
  <c r="O42" i="1"/>
  <c r="L43" i="1"/>
  <c r="M43" i="1"/>
  <c r="N43" i="1"/>
  <c r="O43" i="1"/>
  <c r="L39" i="1"/>
  <c r="M39" i="1"/>
  <c r="N39" i="1"/>
  <c r="O39" i="1"/>
  <c r="L26" i="1"/>
  <c r="M26" i="1"/>
  <c r="N26" i="1"/>
  <c r="O26" i="1"/>
  <c r="L27" i="1"/>
  <c r="M27" i="1"/>
  <c r="N27" i="1"/>
  <c r="O27" i="1"/>
  <c r="L28" i="1"/>
  <c r="M28" i="1"/>
  <c r="N28" i="1"/>
  <c r="O28" i="1"/>
  <c r="L24" i="1"/>
  <c r="L25" i="1" s="1"/>
  <c r="M24" i="1"/>
  <c r="M25" i="1" s="1"/>
  <c r="N24" i="1"/>
  <c r="N25" i="1" s="1"/>
  <c r="O24" i="1"/>
  <c r="O25" i="1" s="1"/>
  <c r="L15" i="1"/>
  <c r="M15" i="1"/>
  <c r="N15" i="1"/>
  <c r="O15" i="1"/>
  <c r="L7" i="1"/>
  <c r="M7" i="1"/>
  <c r="N7" i="1"/>
  <c r="O7" i="1"/>
  <c r="O110" i="1" l="1"/>
  <c r="O114" i="1" s="1"/>
  <c r="O111" i="1" s="1"/>
  <c r="N110" i="1"/>
  <c r="N114" i="1" s="1"/>
  <c r="N111" i="1" s="1"/>
  <c r="M110" i="1"/>
  <c r="M114" i="1" s="1"/>
  <c r="M111" i="1" s="1"/>
  <c r="L110" i="1"/>
  <c r="L114" i="1" s="1"/>
  <c r="L111" i="1" s="1"/>
  <c r="J110" i="1"/>
  <c r="J114" i="1" s="1"/>
  <c r="J111" i="1" s="1"/>
  <c r="O95" i="1"/>
  <c r="N95" i="1"/>
  <c r="M95" i="1"/>
  <c r="L95" i="1"/>
  <c r="J95" i="1"/>
  <c r="K94" i="1"/>
  <c r="K95" i="1" s="1"/>
  <c r="L36" i="1"/>
  <c r="M36" i="1"/>
  <c r="N36" i="1"/>
  <c r="O36" i="1"/>
  <c r="K34" i="1"/>
  <c r="J34" i="1" l="1"/>
  <c r="K72" i="1"/>
  <c r="J72" i="1" s="1"/>
  <c r="K71" i="1"/>
  <c r="J71" i="1" s="1"/>
  <c r="K70" i="1"/>
  <c r="L60" i="1"/>
  <c r="M60" i="1"/>
  <c r="N60" i="1"/>
  <c r="O60" i="1"/>
  <c r="K59" i="1"/>
  <c r="J59" i="1" s="1"/>
  <c r="K58" i="1"/>
  <c r="J58" i="1" s="1"/>
  <c r="K57" i="1"/>
  <c r="J57" i="1" s="1"/>
  <c r="K56" i="1"/>
  <c r="J56" i="1" s="1"/>
  <c r="K55" i="1"/>
  <c r="K47" i="1"/>
  <c r="J47" i="1" s="1"/>
  <c r="K48" i="1"/>
  <c r="J48" i="1" s="1"/>
  <c r="L33" i="1"/>
  <c r="L40" i="1" s="1"/>
  <c r="M33" i="1"/>
  <c r="M40" i="1" s="1"/>
  <c r="N33" i="1"/>
  <c r="N40" i="1" s="1"/>
  <c r="O33" i="1"/>
  <c r="O40" i="1" s="1"/>
  <c r="K31" i="1"/>
  <c r="J31" i="1" s="1"/>
  <c r="K30" i="1"/>
  <c r="J30" i="1" s="1"/>
  <c r="K32" i="1"/>
  <c r="K42" i="1" s="1"/>
  <c r="K20" i="1"/>
  <c r="J20" i="1" s="1"/>
  <c r="K19" i="1"/>
  <c r="K18" i="1"/>
  <c r="K27" i="1" s="1"/>
  <c r="K17" i="1"/>
  <c r="K22" i="1"/>
  <c r="J22" i="1" s="1"/>
  <c r="J17" i="1" l="1"/>
  <c r="J55" i="1"/>
  <c r="J70" i="1"/>
  <c r="J32" i="1"/>
  <c r="J33" i="1" s="1"/>
  <c r="J18" i="1"/>
  <c r="J27" i="1" s="1"/>
  <c r="J19" i="1"/>
  <c r="K33" i="1"/>
  <c r="K60" i="1"/>
  <c r="L11" i="1"/>
  <c r="M11" i="1"/>
  <c r="N11" i="1"/>
  <c r="O11" i="1"/>
  <c r="K9" i="1"/>
  <c r="J9" i="1" s="1"/>
  <c r="K8" i="1"/>
  <c r="J8" i="1" l="1"/>
  <c r="J60" i="1"/>
  <c r="J42" i="1"/>
  <c r="K21" i="1"/>
  <c r="L12" i="1"/>
  <c r="M12" i="1"/>
  <c r="N12" i="1"/>
  <c r="O12" i="1"/>
  <c r="K28" i="1" l="1"/>
  <c r="J21" i="1"/>
  <c r="K38" i="1"/>
  <c r="K37" i="1"/>
  <c r="K39" i="1" s="1"/>
  <c r="J28" i="1" l="1"/>
  <c r="J38" i="1"/>
  <c r="J37" i="1"/>
  <c r="O64" i="1"/>
  <c r="N64" i="1"/>
  <c r="M64" i="1"/>
  <c r="L64" i="1"/>
  <c r="K63" i="1"/>
  <c r="K64" i="1" s="1"/>
  <c r="J39" i="1" l="1"/>
  <c r="J63" i="1"/>
  <c r="J64" i="1" s="1"/>
  <c r="O117" i="1"/>
  <c r="O118" i="1" s="1"/>
  <c r="N117" i="1"/>
  <c r="N118" i="1" s="1"/>
  <c r="M117" i="1"/>
  <c r="M118" i="1" s="1"/>
  <c r="L117" i="1"/>
  <c r="L118" i="1" s="1"/>
  <c r="K116" i="1"/>
  <c r="K121" i="1" s="1"/>
  <c r="K118" i="1" s="1"/>
  <c r="K109" i="1"/>
  <c r="K110" i="1" s="1"/>
  <c r="K114" i="1" s="1"/>
  <c r="K111" i="1" s="1"/>
  <c r="O106" i="1"/>
  <c r="M106" i="1"/>
  <c r="L106" i="1"/>
  <c r="O103" i="1"/>
  <c r="N103" i="1"/>
  <c r="M103" i="1"/>
  <c r="L103" i="1"/>
  <c r="K102" i="1"/>
  <c r="K101" i="1"/>
  <c r="O88" i="1"/>
  <c r="N88" i="1"/>
  <c r="M88" i="1"/>
  <c r="L88" i="1"/>
  <c r="J88" i="1"/>
  <c r="K87" i="1"/>
  <c r="K88" i="1" s="1"/>
  <c r="O81" i="1"/>
  <c r="N81" i="1"/>
  <c r="M81" i="1"/>
  <c r="L81" i="1"/>
  <c r="K80" i="1"/>
  <c r="O77" i="1"/>
  <c r="M77" i="1"/>
  <c r="L77" i="1"/>
  <c r="K73" i="1"/>
  <c r="O67" i="1"/>
  <c r="M67" i="1"/>
  <c r="L67" i="1"/>
  <c r="O62" i="1"/>
  <c r="O65" i="1" s="1"/>
  <c r="N62" i="1"/>
  <c r="N65" i="1" s="1"/>
  <c r="M62" i="1"/>
  <c r="M65" i="1" s="1"/>
  <c r="L62" i="1"/>
  <c r="L65" i="1" s="1"/>
  <c r="K61" i="1"/>
  <c r="K68" i="1" s="1"/>
  <c r="K65" i="1" s="1"/>
  <c r="O52" i="1"/>
  <c r="M52" i="1"/>
  <c r="K46" i="1"/>
  <c r="K45" i="1"/>
  <c r="K49" i="1" s="1"/>
  <c r="O41" i="1"/>
  <c r="L41" i="1"/>
  <c r="K35" i="1"/>
  <c r="K43" i="1" s="1"/>
  <c r="K40" i="1" s="1"/>
  <c r="K23" i="1"/>
  <c r="K26" i="1" l="1"/>
  <c r="K25" i="1" s="1"/>
  <c r="K24" i="1"/>
  <c r="K53" i="1"/>
  <c r="K50" i="1" s="1"/>
  <c r="K107" i="1"/>
  <c r="K104" i="1" s="1"/>
  <c r="J73" i="1"/>
  <c r="K78" i="1"/>
  <c r="K75" i="1" s="1"/>
  <c r="K74" i="1"/>
  <c r="J80" i="1"/>
  <c r="K81" i="1"/>
  <c r="K85" i="1"/>
  <c r="M104" i="1"/>
  <c r="L104" i="1"/>
  <c r="N104" i="1"/>
  <c r="O104" i="1"/>
  <c r="L82" i="1"/>
  <c r="M82" i="1"/>
  <c r="N82" i="1"/>
  <c r="O82" i="1"/>
  <c r="K36" i="1"/>
  <c r="J116" i="1"/>
  <c r="J102" i="1"/>
  <c r="J101" i="1"/>
  <c r="J23" i="1"/>
  <c r="J46" i="1"/>
  <c r="J53" i="1" s="1"/>
  <c r="J45" i="1"/>
  <c r="K62" i="1"/>
  <c r="J61" i="1"/>
  <c r="J68" i="1" s="1"/>
  <c r="J35" i="1"/>
  <c r="K103" i="1"/>
  <c r="K117" i="1"/>
  <c r="K82" i="1"/>
  <c r="J26" i="1" l="1"/>
  <c r="J24" i="1"/>
  <c r="J25" i="1" s="1"/>
  <c r="J103" i="1"/>
  <c r="J104" i="1" s="1"/>
  <c r="J107" i="1"/>
  <c r="J49" i="1"/>
  <c r="J50" i="1"/>
  <c r="J74" i="1"/>
  <c r="J75" i="1" s="1"/>
  <c r="J78" i="1"/>
  <c r="J36" i="1"/>
  <c r="J40" i="1" s="1"/>
  <c r="J43" i="1"/>
  <c r="J117" i="1"/>
  <c r="J118" i="1" s="1"/>
  <c r="J121" i="1"/>
  <c r="J81" i="1"/>
  <c r="J82" i="1" s="1"/>
  <c r="J85" i="1"/>
  <c r="J62" i="1"/>
  <c r="J65" i="1" s="1"/>
  <c r="K10" i="1"/>
  <c r="K15" i="1" s="1"/>
  <c r="K6" i="1"/>
  <c r="K7" i="1" s="1"/>
  <c r="L14" i="1"/>
  <c r="M14" i="1"/>
  <c r="N14" i="1"/>
  <c r="O14" i="1"/>
  <c r="K14" i="1" l="1"/>
  <c r="K12" i="1" s="1"/>
  <c r="J6" i="1"/>
  <c r="J10" i="1"/>
  <c r="K11" i="1"/>
  <c r="J15" i="1" l="1"/>
  <c r="J11" i="1"/>
  <c r="J14" i="1"/>
  <c r="J7" i="1"/>
  <c r="J12" i="1" s="1"/>
</calcChain>
</file>

<file path=xl/sharedStrings.xml><?xml version="1.0" encoding="utf-8"?>
<sst xmlns="http://schemas.openxmlformats.org/spreadsheetml/2006/main" count="440" uniqueCount="167">
  <si>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</si>
  <si>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</si>
  <si>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</si>
  <si>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</si>
  <si>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</si>
  <si>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</si>
  <si>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</si>
  <si>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</si>
  <si>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</si>
  <si>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</si>
  <si>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</si>
  <si>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</si>
  <si>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</si>
  <si>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</si>
  <si>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</si>
  <si>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</si>
  <si>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</si>
  <si>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федеральный 
юджет, руб.</t>
  </si>
  <si>
    <t>областной
бюджет, руб.</t>
  </si>
  <si>
    <t>местный
бюджет, руб.</t>
  </si>
  <si>
    <t>Всего 2 закупки</t>
  </si>
  <si>
    <t>Всего 1 закупка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</si>
  <si>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</si>
  <si>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</si>
  <si>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</si>
  <si>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</si>
  <si>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</si>
  <si>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</si>
  <si>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</si>
  <si>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</si>
  <si>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</si>
  <si>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</si>
  <si>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</si>
  <si>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</si>
  <si>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</si>
  <si>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Администрация Покрово-Казацкого сельсовета Лебедянского района</t>
  </si>
  <si>
    <t>Выполнение работ по ремонту дорожного покрытия по улицам сельского поселения</t>
  </si>
  <si>
    <t>253481100244748110100100040004211244</t>
  </si>
  <si>
    <t>42.11</t>
  </si>
  <si>
    <t>эл. аукцион</t>
  </si>
  <si>
    <t xml:space="preserve">Проведение мероприятий по модернизации (реконструкции) объектов утилитарного наружного освещения с проведением мероприятий по замене существующих источников света на энергосберегающие аналоги и установке дополнительных источников света 
 в  Покрово-Казацком сельсовете Лебедянского муниципального района Липецкой области </t>
  </si>
  <si>
    <t>253481100244748110100100070004321244</t>
  </si>
  <si>
    <t>43.21</t>
  </si>
  <si>
    <t>Строительство пешеходной дорожки по улице Жукова</t>
  </si>
  <si>
    <t>253481100244748110100100080004211244</t>
  </si>
  <si>
    <t>Администрация Ольховского сельсовета Лебедянского района</t>
  </si>
  <si>
    <t>Ямочный ремонт дорог сельского поселения Ольховский сельсовет Лебедянского муниципального района Липецкой области</t>
  </si>
  <si>
    <t>253481100223948110100100040004211244</t>
  </si>
  <si>
    <t>Администрация Троекуровского сельсовета Лебедянского района</t>
  </si>
  <si>
    <t>Ремонт памятников</t>
  </si>
  <si>
    <t>Ямочный ремонт дорог местного значения</t>
  </si>
  <si>
    <t>43.99</t>
  </si>
  <si>
    <t>Администрация Лебедянского муниципального района</t>
  </si>
  <si>
    <t>Оказание услуг по организации мероприятий по обращению с животными без владельцев на территории Лебедянского муниципального района Липецкой области</t>
  </si>
  <si>
    <t>253481100224648110100100250007500244</t>
  </si>
  <si>
    <t>75.00</t>
  </si>
  <si>
    <t>Выполнение работ по ремонту асфальтобетонного покрытия на автомобильной дороге общего пользования местного значения Лебедянского муниципального района</t>
  </si>
  <si>
    <t>253481100224648110100100280004211244</t>
  </si>
  <si>
    <t>Выполнение работ по ремонту асфальтобетонного покрытия на автомобильных дорогах общего пользования местного значения Лебедянского муниципального района</t>
  </si>
  <si>
    <t>253481100224648110100100260004211244</t>
  </si>
  <si>
    <t>Оказание услуг по экспертизе результатов выполненных работ по ремонту участка автомобильной дороги общего пользования местного значения Лебедянского муниципального района</t>
  </si>
  <si>
    <t>253481100224648110100100270007120244</t>
  </si>
  <si>
    <t>71.20</t>
  </si>
  <si>
    <t>Приобретение подарочных сертификатов</t>
  </si>
  <si>
    <t>Выполнение работ по устройству светофорных объектов</t>
  </si>
  <si>
    <t>58.19</t>
  </si>
  <si>
    <t>253481100224648110100100190004321244</t>
  </si>
  <si>
    <t>Строительство сетей водоснабжения</t>
  </si>
  <si>
    <t>253481100224648110100100380004221414</t>
  </si>
  <si>
    <t>42.21</t>
  </si>
  <si>
    <t>Кадастровые работы по формированию земельных участков на территории г. Лебедянь</t>
  </si>
  <si>
    <t>Выполнение работ по ремонту уличного освещения в г. Лебедянь Липецкой области</t>
  </si>
  <si>
    <t>Выполнение работ по озеленению территории г. Лебедянь</t>
  </si>
  <si>
    <t>Выполнение работ по оборудованию, ремонту и содержанию детских игровых площадок на территории г. Лебедянь</t>
  </si>
  <si>
    <t>253481100224648110100100160007112244</t>
  </si>
  <si>
    <t>71.12</t>
  </si>
  <si>
    <t>253481100224648110100100030004222244</t>
  </si>
  <si>
    <t>42.22</t>
  </si>
  <si>
    <t>253481100224648110100100040008130244</t>
  </si>
  <si>
    <t>81.30</t>
  </si>
  <si>
    <t>253481100224648110100100060009329244</t>
  </si>
  <si>
    <t>93.29</t>
  </si>
  <si>
    <t>Выполнение работ по оборудованию и содержанию контейнерных площадок на территории г. Лебедянь</t>
  </si>
  <si>
    <t>Выполнение работ по устройству пандуса (Доступная среда)</t>
  </si>
  <si>
    <t>253481100224648110100100070004399244</t>
  </si>
  <si>
    <t>253481100224648110100100100004399244</t>
  </si>
  <si>
    <t>Всего 7 закупок</t>
  </si>
  <si>
    <t>МБУ "Служба по обеспечению деятельсноти ОМС и МУ"</t>
  </si>
  <si>
    <t>Услуги по проведению периодического медицинского осмотра сотрудников</t>
  </si>
  <si>
    <t>Оказание услуг по проведению лабораторных исследований на обнаружение РНК кишечных вирусов методом ПЦР ( ротовирусов, норовирусов)</t>
  </si>
  <si>
    <t>Оказание услуг по проведению гигиенического обучения и аттестации сотрудников</t>
  </si>
  <si>
    <t>86.21</t>
  </si>
  <si>
    <t>86.90</t>
  </si>
  <si>
    <t>85.42</t>
  </si>
  <si>
    <t>Всего 3 закупки</t>
  </si>
  <si>
    <t>253481102987248110100100050008621244</t>
  </si>
  <si>
    <t>253481102987248110100100070008690244</t>
  </si>
  <si>
    <t>253481102987248110100100060008542244</t>
  </si>
  <si>
    <t>Благоустройство общественной территории "Городской парк"</t>
  </si>
  <si>
    <t>Благоустройство общественной территории стадион "Машиностроитель"</t>
  </si>
  <si>
    <t>253481100224648110100100130004399414</t>
  </si>
  <si>
    <t>253481100224648110100100120004399414</t>
  </si>
  <si>
    <t>Федеральный проект "Формирование комфортной городской среды"</t>
  </si>
  <si>
    <t>Благоустройство общественной территории ул. Интернациональная</t>
  </si>
  <si>
    <t>253481100224648110100100140004399244</t>
  </si>
  <si>
    <t>Модернизация и реконструкция систем теплоснабжения с применением энергосберегающих оборудования и технологий по ул. Шоссейный проезд в городе Лебедянь</t>
  </si>
  <si>
    <t>253481100224648110100100010004221244</t>
  </si>
  <si>
    <t>мрт</t>
  </si>
  <si>
    <t>Выполнение мероприятий по разработке ПСД</t>
  </si>
  <si>
    <t>253481100224648110100100080007112244</t>
  </si>
  <si>
    <t>Всего 4 закупки</t>
  </si>
  <si>
    <t>Поставка сувенирной продукции</t>
  </si>
  <si>
    <t>Приобретение бумаги для офисной техники</t>
  </si>
  <si>
    <t>Приобретение материальных запасов для озеленения территории города Лебедянь</t>
  </si>
  <si>
    <t>Приобретение оборудования для мест отдыха</t>
  </si>
  <si>
    <t>253481100224648110100100330005819244</t>
  </si>
  <si>
    <t>253481100224648110100100350001712244</t>
  </si>
  <si>
    <t>17.12</t>
  </si>
  <si>
    <t>253481100224648110100100050000119244</t>
  </si>
  <si>
    <t>01.19</t>
  </si>
  <si>
    <t>253481100224648110100100110004299244</t>
  </si>
  <si>
    <t>42.99</t>
  </si>
  <si>
    <t>Всего 5 закупок</t>
  </si>
  <si>
    <t>Выполнение работ по оценке рыночной стоимости земельных участков</t>
  </si>
  <si>
    <t>Проведение торжественных мероприятий</t>
  </si>
  <si>
    <t>253481100224648110100100170007112244</t>
  </si>
  <si>
    <t>253481100224648110100100200007112244</t>
  </si>
  <si>
    <t>253481100224648110100100320007112244</t>
  </si>
  <si>
    <t>Приобретение новогодних украшений</t>
  </si>
  <si>
    <t>Проведение работ по оценке рыночной стоимости объектов недвижимости на территории г. Лебедянь</t>
  </si>
  <si>
    <t>253481100224648110100100090003299244</t>
  </si>
  <si>
    <t>32.99</t>
  </si>
  <si>
    <t>253481100224648110100100210006831244</t>
  </si>
  <si>
    <t>68.31</t>
  </si>
  <si>
    <t>Приобретение мат.запасов ГО ЧС</t>
  </si>
  <si>
    <t>253481100224648110100100180008425244</t>
  </si>
  <si>
    <t>84.25</t>
  </si>
  <si>
    <t>Итого 4 закупки для 2 заказчиков, в т.ч.</t>
  </si>
  <si>
    <t>0 закупок в рамках нац.проектов</t>
  </si>
  <si>
    <t>1 закупка в рамках гос.программы</t>
  </si>
  <si>
    <t>Итого 7 закупок для 1 заказчика, в т.ч.</t>
  </si>
  <si>
    <t>3 закупки в рамках нац.проектов</t>
  </si>
  <si>
    <t>Итого 7 закупок для 3 заказчиков, в т.ч.</t>
  </si>
  <si>
    <t>3 закупки в рамках гос.программы</t>
  </si>
  <si>
    <t>Итого 4 закупки для 1 заказчика, в т.ч.</t>
  </si>
  <si>
    <t>0 закупок в рамках гос.программы</t>
  </si>
  <si>
    <t>Итого 1 закупка для 1 заказчика, в т.ч.</t>
  </si>
  <si>
    <t>1 закупка, относящаяся к категории "Прочие"</t>
  </si>
  <si>
    <t>Всего 0 закупок</t>
  </si>
  <si>
    <t>Итого 0 закупок для 0 заказчиков, в т.ч.</t>
  </si>
  <si>
    <t>0 закупок, относящаяся к категории "Прочие"</t>
  </si>
  <si>
    <t>Итого 2 закупки для 1 заказчика, в т.ч.</t>
  </si>
  <si>
    <t>Государственная программа "Развитие сельского хозяйства и регулирования рынков сельскохозяйственной продукции, сырья и продовольствия Липецкой области"</t>
  </si>
  <si>
    <t>Согласовано:
Директор МКУ "Центр компетенции централизованного бухгалтерского учета и муниципального заказа Лебедянского муниципального района" 
Р.Е. Малюшкин</t>
  </si>
  <si>
    <r>
      <t xml:space="preserve">График централизованного определения поставщика (подрядчика, исполнителя) закупок товаров (работ, услуг) на 2025 год, 
осуществляемого МКУ "Центр компетенции централизованного бухгалтерского учета и муниципального заказа Лебедянского муниципального района" 
по состоянию на 01.01.2025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</si>
  <si>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Государственная программа  "Развитие транспортной системы Липецкой области"</t>
  </si>
  <si>
    <t>Национальный проект "Инфраструктура для жизни"</t>
  </si>
  <si>
    <t>3 закупки, относящиеся к категории "Прочие"</t>
  </si>
  <si>
    <t>Государственная программа  "Энергоэффективность, развитие энергетики и повышение надежности энергоснабжения"</t>
  </si>
  <si>
    <t>Государственная программа  "Обеспечение жителей Липецкой области качественным жильем, социальной и инженерной инфраструктурой"</t>
  </si>
  <si>
    <t>4 закупки, относящиеся к категории "Прочие"</t>
  </si>
  <si>
    <t>7 закупок, относящихся к категории "Прочие"</t>
  </si>
  <si>
    <t>2 закупки, относящиеся к категории "Прочие"</t>
  </si>
  <si>
    <t>ВСЕГО 2025</t>
  </si>
  <si>
    <t>5 закупок в рамках гос.программы</t>
  </si>
  <si>
    <t>2 закупок, относящихся к категории "Прочие"</t>
  </si>
  <si>
    <t>Итого 37 закупок для 5 заказчиков, в т.ч.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</si>
</sst>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2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9" tint="-0.499984740745262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0"/>
      <color rgb="FF000000"/>
      <name val="Arial Cy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  <xf numFmtId="49" fontId="21" fillId="0" borderId="32">
      <alignment vertical="top" wrapText="1"/>
    </xf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6" fontId="14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11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/>
    <xf numFmtId="166" fontId="14" fillId="2" borderId="11" xfId="0" applyNumberFormat="1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4" fontId="18" fillId="5" borderId="2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0" fontId="18" fillId="0" borderId="0" xfId="0" applyFont="1" applyFill="1"/>
    <xf numFmtId="4" fontId="15" fillId="0" borderId="0" xfId="0" applyNumberFormat="1" applyFont="1" applyAlignment="1">
      <alignment horizontal="left" vertical="top"/>
    </xf>
    <xf numFmtId="165" fontId="16" fillId="0" borderId="4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49" fontId="16" fillId="0" borderId="35" xfId="0" applyNumberFormat="1" applyFont="1" applyBorder="1" applyAlignment="1">
      <alignment horizontal="center" vertical="center" wrapText="1"/>
    </xf>
    <xf numFmtId="4" fontId="16" fillId="0" borderId="35" xfId="0" applyNumberFormat="1" applyFont="1" applyBorder="1" applyAlignment="1">
      <alignment horizontal="center" vertical="center" wrapText="1"/>
    </xf>
    <xf numFmtId="165" fontId="16" fillId="0" borderId="35" xfId="0" applyNumberFormat="1" applyFont="1" applyBorder="1" applyAlignment="1">
      <alignment horizontal="center" vertical="center" wrapText="1"/>
    </xf>
    <xf numFmtId="49" fontId="16" fillId="3" borderId="36" xfId="0" applyNumberFormat="1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49" fontId="20" fillId="6" borderId="2" xfId="0" applyNumberFormat="1" applyFont="1" applyFill="1" applyBorder="1" applyAlignment="1">
      <alignment horizontal="center" vertical="center" wrapText="1"/>
    </xf>
    <xf numFmtId="4" fontId="20" fillId="6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20" fillId="6" borderId="33" xfId="0" applyFont="1" applyFill="1" applyBorder="1" applyAlignment="1">
      <alignment horizontal="center" vertical="center" wrapText="1"/>
    </xf>
    <xf numFmtId="4" fontId="20" fillId="6" borderId="40" xfId="0" applyNumberFormat="1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166" fontId="14" fillId="2" borderId="21" xfId="0" applyNumberFormat="1" applyFont="1" applyFill="1" applyBorder="1" applyAlignment="1">
      <alignment horizontal="left" vertical="center" wrapText="1"/>
    </xf>
    <xf numFmtId="166" fontId="14" fillId="2" borderId="22" xfId="0" applyNumberFormat="1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8" fillId="5" borderId="37" xfId="0" applyFont="1" applyFill="1" applyBorder="1" applyAlignment="1">
      <alignment horizontal="center" vertical="center" wrapText="1"/>
    </xf>
    <xf numFmtId="49" fontId="18" fillId="5" borderId="37" xfId="0" applyNumberFormat="1" applyFont="1" applyFill="1" applyBorder="1" applyAlignment="1">
      <alignment horizontal="center" vertical="center" wrapText="1"/>
    </xf>
    <xf numFmtId="4" fontId="18" fillId="5" borderId="37" xfId="0" applyNumberFormat="1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49" fontId="20" fillId="6" borderId="9" xfId="0" applyNumberFormat="1" applyFont="1" applyFill="1" applyBorder="1" applyAlignment="1">
      <alignment horizontal="center" vertical="center" wrapText="1"/>
    </xf>
    <xf numFmtId="4" fontId="20" fillId="6" borderId="9" xfId="0" applyNumberFormat="1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4" fontId="18" fillId="5" borderId="4" xfId="0" applyNumberFormat="1" applyFont="1" applyFill="1" applyBorder="1" applyAlignment="1">
      <alignment horizontal="center" vertical="center" wrapText="1"/>
    </xf>
    <xf numFmtId="4" fontId="18" fillId="5" borderId="41" xfId="0" applyNumberFormat="1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/>
    </xf>
  </cellXfs>
  <cellStyles count="8">
    <cellStyle name="st17" xfId="7" xr:uid="{00000000-0005-0000-0000-000000000000}"/>
    <cellStyle name="xl191" xfId="4" xr:uid="{00000000-0005-0000-0000-000001000000}"/>
    <cellStyle name="xl198" xfId="3" xr:uid="{00000000-0005-0000-0000-000002000000}"/>
    <cellStyle name="xl199" xfId="1" xr:uid="{00000000-0005-0000-0000-000003000000}"/>
    <cellStyle name="xl200" xfId="2" xr:uid="{00000000-0005-0000-0000-000004000000}"/>
    <cellStyle name="Обычный" xfId="0" builtinId="0"/>
    <cellStyle name="Обычный 2" xfId="5" xr:uid="{00000000-0005-0000-0000-000006000000}"/>
    <cellStyle name="Финансовый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0"/>
  <sheetViews>
    <sheetView tabSelected="1" topLeftCell="A103" zoomScale="43" zoomScaleNormal="43" zoomScaleSheetLayoutView="40" workbookViewId="0">
      <selection activeCell="A6" sqref="A6"/>
    </sheetView>
  </sheetViews>
  <sheetFormatPr defaultColWidth="9.140625" defaultRowHeight="15" x14ac:dyDescent="0.25"/>
  <cols>
    <col min="1" max="1" width="9.140625" style="30"/>
    <col min="2" max="2" width="41.42578125" style="5" customWidth="1"/>
    <col min="3" max="3" width="24" style="5" customWidth="1"/>
    <col min="4" max="4" width="74.42578125" style="30" customWidth="1"/>
    <col min="5" max="6" width="32.85546875" style="30" customWidth="1"/>
    <col min="7" max="7" width="45.140625" style="2" customWidth="1"/>
    <col min="8" max="8" width="51.5703125" style="3" customWidth="1"/>
    <col min="9" max="9" width="41" style="30" customWidth="1"/>
    <col min="10" max="15" width="32.5703125" style="4" customWidth="1"/>
    <col min="16" max="16" width="30.28515625" style="4" hidden="1" customWidth="1"/>
    <col min="17" max="17" width="30.28515625" style="4" customWidth="1"/>
    <col min="18" max="18" width="16.28515625" style="1" bestFit="1" customWidth="1"/>
    <col min="19" max="16384" width="9.140625" style="1"/>
  </cols>
  <sheetData>
    <row r="1" spans="1:17" ht="116.25" customHeight="1" x14ac:dyDescent="0.25">
      <c r="M1" s="49"/>
      <c r="N1" s="69" t="s">
        <v>153</v>
      </c>
      <c r="O1" s="69"/>
      <c r="P1" s="69"/>
      <c r="Q1" s="69"/>
    </row>
    <row r="2" spans="1:17" ht="127.5" customHeight="1" thickBot="1" x14ac:dyDescent="0.3">
      <c r="A2" s="74" t="s">
        <v>154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17" ht="67.900000000000006" customHeight="1" x14ac:dyDescent="0.25">
      <c r="A3" s="78" t="s">
        <v>0</v>
      </c>
      <c r="B3" s="80" t="s">
        <v>1</v>
      </c>
      <c r="C3" s="80" t="s">
        <v>9</v>
      </c>
      <c r="D3" s="80" t="s">
        <v>15</v>
      </c>
      <c r="E3" s="80" t="s">
        <v>2</v>
      </c>
      <c r="F3" s="80" t="s">
        <v>6</v>
      </c>
      <c r="G3" s="80" t="s">
        <v>7</v>
      </c>
      <c r="H3" s="82" t="s">
        <v>3</v>
      </c>
      <c r="I3" s="80" t="s">
        <v>4</v>
      </c>
      <c r="J3" s="70" t="s">
        <v>5</v>
      </c>
      <c r="K3" s="75" t="s">
        <v>14</v>
      </c>
      <c r="L3" s="76"/>
      <c r="M3" s="76"/>
      <c r="N3" s="76"/>
      <c r="O3" s="77"/>
      <c r="P3" s="70" t="s">
        <v>8</v>
      </c>
      <c r="Q3" s="72" t="s">
        <v>16</v>
      </c>
    </row>
    <row r="4" spans="1:17" ht="139.15" customHeight="1" thickBot="1" x14ac:dyDescent="0.3">
      <c r="A4" s="79"/>
      <c r="B4" s="81"/>
      <c r="C4" s="81"/>
      <c r="D4" s="81"/>
      <c r="E4" s="81"/>
      <c r="F4" s="81"/>
      <c r="G4" s="81"/>
      <c r="H4" s="83"/>
      <c r="I4" s="81"/>
      <c r="J4" s="71"/>
      <c r="K4" s="31" t="s">
        <v>12</v>
      </c>
      <c r="L4" s="31" t="s">
        <v>17</v>
      </c>
      <c r="M4" s="31" t="s">
        <v>18</v>
      </c>
      <c r="N4" s="31" t="s">
        <v>19</v>
      </c>
      <c r="O4" s="31" t="s">
        <v>13</v>
      </c>
      <c r="P4" s="71"/>
      <c r="Q4" s="73"/>
    </row>
    <row r="5" spans="1:17" s="25" customFormat="1" ht="60" customHeight="1" thickBot="1" x14ac:dyDescent="0.3">
      <c r="A5" s="66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8"/>
    </row>
    <row r="6" spans="1:17" ht="120.75" customHeight="1" thickBot="1" x14ac:dyDescent="0.3">
      <c r="A6" s="34">
        <v>1</v>
      </c>
      <c r="B6" s="52" t="s">
        <v>52</v>
      </c>
      <c r="C6" s="51">
        <v>4811002246</v>
      </c>
      <c r="D6" s="40" t="s">
        <v>53</v>
      </c>
      <c r="E6" s="40" t="s">
        <v>22</v>
      </c>
      <c r="F6" s="40" t="s">
        <v>22</v>
      </c>
      <c r="G6" s="40" t="s">
        <v>152</v>
      </c>
      <c r="H6" s="41" t="s">
        <v>54</v>
      </c>
      <c r="I6" s="40" t="s">
        <v>55</v>
      </c>
      <c r="J6" s="42">
        <f>K6</f>
        <v>1012542</v>
      </c>
      <c r="K6" s="42">
        <f>SUM(L6:O6)</f>
        <v>1012542</v>
      </c>
      <c r="L6" s="42">
        <v>0</v>
      </c>
      <c r="M6" s="42">
        <v>1012542</v>
      </c>
      <c r="N6" s="42">
        <v>0</v>
      </c>
      <c r="O6" s="42">
        <v>0</v>
      </c>
      <c r="P6" s="42" t="s">
        <v>23</v>
      </c>
      <c r="Q6" s="105" t="s">
        <v>39</v>
      </c>
    </row>
    <row r="7" spans="1:17" s="27" customFormat="1" ht="32.25" customHeight="1" thickBot="1" x14ac:dyDescent="0.35">
      <c r="A7" s="84" t="s">
        <v>21</v>
      </c>
      <c r="B7" s="85"/>
      <c r="C7" s="33"/>
      <c r="D7" s="33"/>
      <c r="E7" s="26"/>
      <c r="F7" s="26"/>
      <c r="G7" s="26"/>
      <c r="H7" s="26"/>
      <c r="I7" s="26"/>
      <c r="J7" s="28">
        <f>SUM(J6:J6)</f>
        <v>1012542</v>
      </c>
      <c r="K7" s="28">
        <f t="shared" ref="K7:O7" si="0">SUM(K6:K6)</f>
        <v>1012542</v>
      </c>
      <c r="L7" s="28">
        <f t="shared" si="0"/>
        <v>0</v>
      </c>
      <c r="M7" s="28">
        <f t="shared" si="0"/>
        <v>1012542</v>
      </c>
      <c r="N7" s="28">
        <f t="shared" si="0"/>
        <v>0</v>
      </c>
      <c r="O7" s="28">
        <f t="shared" si="0"/>
        <v>0</v>
      </c>
      <c r="P7" s="32"/>
      <c r="Q7" s="29"/>
    </row>
    <row r="8" spans="1:17" s="27" customFormat="1" ht="93.75" customHeight="1" x14ac:dyDescent="0.3">
      <c r="A8" s="34">
        <v>1</v>
      </c>
      <c r="B8" s="88" t="s">
        <v>87</v>
      </c>
      <c r="C8" s="91">
        <v>4811029872</v>
      </c>
      <c r="D8" s="35" t="s">
        <v>88</v>
      </c>
      <c r="E8" s="35" t="s">
        <v>22</v>
      </c>
      <c r="F8" s="35" t="s">
        <v>22</v>
      </c>
      <c r="G8" s="35" t="s">
        <v>22</v>
      </c>
      <c r="H8" s="36" t="s">
        <v>95</v>
      </c>
      <c r="I8" s="35" t="s">
        <v>91</v>
      </c>
      <c r="J8" s="37">
        <f>K8</f>
        <v>271000</v>
      </c>
      <c r="K8" s="37">
        <f t="shared" ref="K8:K9" si="1">SUM(L8:O8)</f>
        <v>271000</v>
      </c>
      <c r="L8" s="37">
        <v>0</v>
      </c>
      <c r="M8" s="37">
        <v>0</v>
      </c>
      <c r="N8" s="37">
        <v>271000</v>
      </c>
      <c r="O8" s="37">
        <v>0</v>
      </c>
      <c r="P8" s="38" t="s">
        <v>23</v>
      </c>
      <c r="Q8" s="39" t="s">
        <v>39</v>
      </c>
    </row>
    <row r="9" spans="1:17" s="27" customFormat="1" ht="93.75" customHeight="1" x14ac:dyDescent="0.3">
      <c r="A9" s="34">
        <v>2</v>
      </c>
      <c r="B9" s="89"/>
      <c r="C9" s="92"/>
      <c r="D9" s="35" t="s">
        <v>89</v>
      </c>
      <c r="E9" s="35" t="s">
        <v>22</v>
      </c>
      <c r="F9" s="35" t="s">
        <v>22</v>
      </c>
      <c r="G9" s="35" t="s">
        <v>22</v>
      </c>
      <c r="H9" s="36" t="s">
        <v>96</v>
      </c>
      <c r="I9" s="35" t="s">
        <v>92</v>
      </c>
      <c r="J9" s="37">
        <f t="shared" ref="J9:J10" si="2">K9</f>
        <v>70000</v>
      </c>
      <c r="K9" s="37">
        <f t="shared" si="1"/>
        <v>70000</v>
      </c>
      <c r="L9" s="37">
        <v>0</v>
      </c>
      <c r="M9" s="37">
        <v>0</v>
      </c>
      <c r="N9" s="37">
        <v>70000</v>
      </c>
      <c r="O9" s="37">
        <v>0</v>
      </c>
      <c r="P9" s="38" t="s">
        <v>23</v>
      </c>
      <c r="Q9" s="39" t="s">
        <v>39</v>
      </c>
    </row>
    <row r="10" spans="1:17" s="24" customFormat="1" ht="93.75" customHeight="1" thickBot="1" x14ac:dyDescent="0.3">
      <c r="A10" s="34">
        <v>3</v>
      </c>
      <c r="B10" s="90"/>
      <c r="C10" s="93"/>
      <c r="D10" s="35" t="s">
        <v>90</v>
      </c>
      <c r="E10" s="35" t="s">
        <v>22</v>
      </c>
      <c r="F10" s="35" t="s">
        <v>22</v>
      </c>
      <c r="G10" s="35" t="s">
        <v>22</v>
      </c>
      <c r="H10" s="36" t="s">
        <v>97</v>
      </c>
      <c r="I10" s="35" t="s">
        <v>93</v>
      </c>
      <c r="J10" s="37">
        <f t="shared" si="2"/>
        <v>27900</v>
      </c>
      <c r="K10" s="37">
        <f>SUM(L10:O10)</f>
        <v>27900</v>
      </c>
      <c r="L10" s="37">
        <v>0</v>
      </c>
      <c r="M10" s="37">
        <v>0</v>
      </c>
      <c r="N10" s="37">
        <v>27900</v>
      </c>
      <c r="O10" s="37">
        <v>0</v>
      </c>
      <c r="P10" s="38" t="s">
        <v>23</v>
      </c>
      <c r="Q10" s="39" t="s">
        <v>39</v>
      </c>
    </row>
    <row r="11" spans="1:17" s="27" customFormat="1" ht="32.25" customHeight="1" thickBot="1" x14ac:dyDescent="0.35">
      <c r="A11" s="84" t="s">
        <v>94</v>
      </c>
      <c r="B11" s="85"/>
      <c r="C11" s="33"/>
      <c r="D11" s="33"/>
      <c r="E11" s="26"/>
      <c r="F11" s="26"/>
      <c r="G11" s="26"/>
      <c r="H11" s="26"/>
      <c r="I11" s="26"/>
      <c r="J11" s="28">
        <f>SUM(J8:J10)</f>
        <v>368900</v>
      </c>
      <c r="K11" s="28">
        <f t="shared" ref="K11:O11" si="3">SUM(K8:K10)</f>
        <v>368900</v>
      </c>
      <c r="L11" s="28">
        <f t="shared" si="3"/>
        <v>0</v>
      </c>
      <c r="M11" s="28">
        <f t="shared" si="3"/>
        <v>0</v>
      </c>
      <c r="N11" s="28">
        <f t="shared" si="3"/>
        <v>368900</v>
      </c>
      <c r="O11" s="28">
        <f t="shared" si="3"/>
        <v>0</v>
      </c>
      <c r="P11" s="32"/>
      <c r="Q11" s="29"/>
    </row>
    <row r="12" spans="1:17" s="24" customFormat="1" ht="47.25" customHeight="1" x14ac:dyDescent="0.25">
      <c r="A12" s="86" t="s">
        <v>137</v>
      </c>
      <c r="B12" s="87"/>
      <c r="C12" s="87"/>
      <c r="D12" s="87"/>
      <c r="E12" s="43"/>
      <c r="F12" s="43"/>
      <c r="G12" s="43"/>
      <c r="H12" s="44"/>
      <c r="I12" s="44"/>
      <c r="J12" s="45">
        <f>SUM(J7+J11)</f>
        <v>1381442</v>
      </c>
      <c r="K12" s="45">
        <f>SUM(K13:K15)</f>
        <v>1381442</v>
      </c>
      <c r="L12" s="45">
        <f t="shared" ref="L12:O12" si="4">SUM(L7+L11)</f>
        <v>0</v>
      </c>
      <c r="M12" s="45">
        <f t="shared" si="4"/>
        <v>1012542</v>
      </c>
      <c r="N12" s="45">
        <f t="shared" si="4"/>
        <v>368900</v>
      </c>
      <c r="O12" s="45">
        <f t="shared" si="4"/>
        <v>0</v>
      </c>
      <c r="P12" s="46"/>
      <c r="Q12" s="47"/>
    </row>
    <row r="13" spans="1:17" s="24" customFormat="1" ht="47.25" customHeight="1" x14ac:dyDescent="0.25">
      <c r="A13" s="7" t="s">
        <v>138</v>
      </c>
      <c r="B13" s="8"/>
      <c r="C13" s="13"/>
      <c r="D13" s="8"/>
      <c r="E13" s="8"/>
      <c r="F13" s="8"/>
      <c r="G13" s="8"/>
      <c r="H13" s="8"/>
      <c r="I13" s="8"/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7"/>
      <c r="Q13" s="19"/>
    </row>
    <row r="14" spans="1:17" s="24" customFormat="1" ht="47.25" customHeight="1" x14ac:dyDescent="0.25">
      <c r="A14" s="9" t="s">
        <v>139</v>
      </c>
      <c r="B14" s="10"/>
      <c r="C14" s="15"/>
      <c r="D14" s="10"/>
      <c r="E14" s="10"/>
      <c r="F14" s="10"/>
      <c r="G14" s="10"/>
      <c r="H14" s="10"/>
      <c r="I14" s="10"/>
      <c r="J14" s="16">
        <f>SUM(J6)</f>
        <v>1012542</v>
      </c>
      <c r="K14" s="16">
        <f t="shared" ref="K14:O14" si="5">SUM(K6)</f>
        <v>1012542</v>
      </c>
      <c r="L14" s="16">
        <f t="shared" si="5"/>
        <v>0</v>
      </c>
      <c r="M14" s="16">
        <f t="shared" si="5"/>
        <v>1012542</v>
      </c>
      <c r="N14" s="16">
        <f t="shared" si="5"/>
        <v>0</v>
      </c>
      <c r="O14" s="16">
        <f t="shared" si="5"/>
        <v>0</v>
      </c>
      <c r="P14" s="18"/>
      <c r="Q14" s="20"/>
    </row>
    <row r="15" spans="1:17" s="24" customFormat="1" ht="47.25" customHeight="1" thickBot="1" x14ac:dyDescent="0.3">
      <c r="A15" s="11" t="s">
        <v>157</v>
      </c>
      <c r="B15" s="12"/>
      <c r="C15" s="12"/>
      <c r="D15" s="12"/>
      <c r="E15" s="12"/>
      <c r="F15" s="12"/>
      <c r="G15" s="12"/>
      <c r="H15" s="12"/>
      <c r="I15" s="12"/>
      <c r="J15" s="21">
        <f>SUM(J8:J10)</f>
        <v>368900</v>
      </c>
      <c r="K15" s="21">
        <f t="shared" ref="K15:O15" si="6">SUM(K8:K10)</f>
        <v>368900</v>
      </c>
      <c r="L15" s="21">
        <f t="shared" si="6"/>
        <v>0</v>
      </c>
      <c r="M15" s="21">
        <f t="shared" si="6"/>
        <v>0</v>
      </c>
      <c r="N15" s="21">
        <f t="shared" si="6"/>
        <v>368900</v>
      </c>
      <c r="O15" s="21">
        <f t="shared" si="6"/>
        <v>0</v>
      </c>
      <c r="P15" s="22"/>
      <c r="Q15" s="23"/>
    </row>
    <row r="16" spans="1:17" s="25" customFormat="1" ht="60" customHeight="1" thickBot="1" x14ac:dyDescent="0.3">
      <c r="A16" s="66" t="s">
        <v>24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8"/>
    </row>
    <row r="17" spans="1:18" s="24" customFormat="1" ht="102" customHeight="1" x14ac:dyDescent="0.25">
      <c r="A17" s="34">
        <v>1</v>
      </c>
      <c r="B17" s="91" t="s">
        <v>52</v>
      </c>
      <c r="C17" s="91">
        <v>4811002246</v>
      </c>
      <c r="D17" s="101" t="s">
        <v>103</v>
      </c>
      <c r="E17" s="101" t="s">
        <v>156</v>
      </c>
      <c r="F17" s="101" t="s">
        <v>102</v>
      </c>
      <c r="G17" s="101" t="s">
        <v>22</v>
      </c>
      <c r="H17" s="102" t="s">
        <v>104</v>
      </c>
      <c r="I17" s="101" t="s">
        <v>51</v>
      </c>
      <c r="J17" s="103">
        <f>K17</f>
        <v>74599221.390000001</v>
      </c>
      <c r="K17" s="103">
        <f>SUM(L17:O17)</f>
        <v>74599221.390000001</v>
      </c>
      <c r="L17" s="103">
        <v>0</v>
      </c>
      <c r="M17" s="103">
        <v>0</v>
      </c>
      <c r="N17" s="103">
        <v>74599221.390000001</v>
      </c>
      <c r="O17" s="103">
        <v>0</v>
      </c>
      <c r="P17" s="101" t="s">
        <v>24</v>
      </c>
      <c r="Q17" s="104" t="s">
        <v>39</v>
      </c>
    </row>
    <row r="18" spans="1:18" s="24" customFormat="1" ht="102" customHeight="1" x14ac:dyDescent="0.25">
      <c r="A18" s="34">
        <v>2</v>
      </c>
      <c r="B18" s="92"/>
      <c r="C18" s="92"/>
      <c r="D18" s="98" t="s">
        <v>56</v>
      </c>
      <c r="E18" s="98" t="s">
        <v>22</v>
      </c>
      <c r="F18" s="98" t="s">
        <v>22</v>
      </c>
      <c r="G18" s="98" t="s">
        <v>155</v>
      </c>
      <c r="H18" s="99" t="s">
        <v>57</v>
      </c>
      <c r="I18" s="98" t="s">
        <v>38</v>
      </c>
      <c r="J18" s="100">
        <f>K18</f>
        <v>20537784.900000002</v>
      </c>
      <c r="K18" s="100">
        <f>SUM(L18:O18)</f>
        <v>20537784.900000002</v>
      </c>
      <c r="L18" s="100">
        <v>0</v>
      </c>
      <c r="M18" s="100">
        <v>18689384.260000002</v>
      </c>
      <c r="N18" s="100">
        <v>1848400.64</v>
      </c>
      <c r="O18" s="100">
        <v>0</v>
      </c>
      <c r="P18" s="100" t="s">
        <v>24</v>
      </c>
      <c r="Q18" s="106" t="s">
        <v>39</v>
      </c>
    </row>
    <row r="19" spans="1:18" s="24" customFormat="1" ht="102" customHeight="1" x14ac:dyDescent="0.25">
      <c r="A19" s="34">
        <v>3</v>
      </c>
      <c r="B19" s="92"/>
      <c r="C19" s="92"/>
      <c r="D19" s="62" t="s">
        <v>58</v>
      </c>
      <c r="E19" s="35" t="s">
        <v>22</v>
      </c>
      <c r="F19" s="35" t="s">
        <v>22</v>
      </c>
      <c r="G19" s="54" t="s">
        <v>22</v>
      </c>
      <c r="H19" s="36" t="s">
        <v>59</v>
      </c>
      <c r="I19" s="35" t="s">
        <v>38</v>
      </c>
      <c r="J19" s="37">
        <f t="shared" ref="J19:J20" si="7">K19</f>
        <v>16923460.309999999</v>
      </c>
      <c r="K19" s="37">
        <f t="shared" ref="K19:K20" si="8">SUM(L19:O19)</f>
        <v>16923460.309999999</v>
      </c>
      <c r="L19" s="37">
        <v>0</v>
      </c>
      <c r="M19" s="37">
        <v>0</v>
      </c>
      <c r="N19" s="37">
        <v>16923460.309999999</v>
      </c>
      <c r="O19" s="37">
        <v>0</v>
      </c>
      <c r="P19" s="38" t="s">
        <v>24</v>
      </c>
      <c r="Q19" s="39" t="s">
        <v>39</v>
      </c>
    </row>
    <row r="20" spans="1:18" s="24" customFormat="1" ht="102" customHeight="1" x14ac:dyDescent="0.25">
      <c r="A20" s="34">
        <v>4</v>
      </c>
      <c r="B20" s="92"/>
      <c r="C20" s="92"/>
      <c r="D20" s="62" t="s">
        <v>60</v>
      </c>
      <c r="E20" s="35" t="s">
        <v>22</v>
      </c>
      <c r="F20" s="35" t="s">
        <v>22</v>
      </c>
      <c r="G20" s="54" t="s">
        <v>22</v>
      </c>
      <c r="H20" s="36" t="s">
        <v>61</v>
      </c>
      <c r="I20" s="35" t="s">
        <v>62</v>
      </c>
      <c r="J20" s="37">
        <f t="shared" si="7"/>
        <v>1000000</v>
      </c>
      <c r="K20" s="37">
        <f t="shared" si="8"/>
        <v>1000000</v>
      </c>
      <c r="L20" s="37">
        <v>0</v>
      </c>
      <c r="M20" s="37">
        <v>0</v>
      </c>
      <c r="N20" s="37">
        <v>1000000</v>
      </c>
      <c r="O20" s="37">
        <v>0</v>
      </c>
      <c r="P20" s="38" t="s">
        <v>24</v>
      </c>
      <c r="Q20" s="39" t="s">
        <v>39</v>
      </c>
    </row>
    <row r="21" spans="1:18" s="24" customFormat="1" ht="102" customHeight="1" x14ac:dyDescent="0.25">
      <c r="A21" s="34">
        <v>5</v>
      </c>
      <c r="B21" s="92"/>
      <c r="C21" s="92"/>
      <c r="D21" s="63" t="s">
        <v>72</v>
      </c>
      <c r="E21" s="54" t="s">
        <v>22</v>
      </c>
      <c r="F21" s="54" t="s">
        <v>22</v>
      </c>
      <c r="G21" s="54" t="s">
        <v>22</v>
      </c>
      <c r="H21" s="55" t="s">
        <v>78</v>
      </c>
      <c r="I21" s="54" t="s">
        <v>79</v>
      </c>
      <c r="J21" s="56">
        <f t="shared" ref="J21:J23" si="9">K21</f>
        <v>5000000</v>
      </c>
      <c r="K21" s="56">
        <f t="shared" ref="K21" si="10">SUM(L21:O21)</f>
        <v>5000000</v>
      </c>
      <c r="L21" s="56">
        <v>0</v>
      </c>
      <c r="M21" s="56">
        <v>0</v>
      </c>
      <c r="N21" s="56">
        <v>5000000</v>
      </c>
      <c r="O21" s="56">
        <v>0</v>
      </c>
      <c r="P21" s="57" t="s">
        <v>24</v>
      </c>
      <c r="Q21" s="58" t="s">
        <v>39</v>
      </c>
    </row>
    <row r="22" spans="1:18" s="24" customFormat="1" ht="102" customHeight="1" x14ac:dyDescent="0.3">
      <c r="A22" s="53">
        <v>6</v>
      </c>
      <c r="B22" s="92"/>
      <c r="C22" s="92"/>
      <c r="D22" s="59" t="s">
        <v>98</v>
      </c>
      <c r="E22" s="59" t="s">
        <v>156</v>
      </c>
      <c r="F22" s="59" t="s">
        <v>102</v>
      </c>
      <c r="G22" s="59" t="s">
        <v>22</v>
      </c>
      <c r="H22" s="60" t="s">
        <v>100</v>
      </c>
      <c r="I22" s="64" t="s">
        <v>51</v>
      </c>
      <c r="J22" s="61">
        <f t="shared" si="9"/>
        <v>25971954.140000001</v>
      </c>
      <c r="K22" s="65">
        <f>SUM(L22:O22)</f>
        <v>25971954.140000001</v>
      </c>
      <c r="L22" s="61">
        <v>0</v>
      </c>
      <c r="M22" s="61">
        <v>0</v>
      </c>
      <c r="N22" s="61">
        <v>25971954.140000001</v>
      </c>
      <c r="O22" s="61">
        <v>0</v>
      </c>
      <c r="P22" s="59" t="s">
        <v>24</v>
      </c>
      <c r="Q22" s="107" t="s">
        <v>39</v>
      </c>
      <c r="R22" s="48"/>
    </row>
    <row r="23" spans="1:18" s="24" customFormat="1" ht="102" customHeight="1" thickBot="1" x14ac:dyDescent="0.35">
      <c r="A23" s="53">
        <v>7</v>
      </c>
      <c r="B23" s="94"/>
      <c r="C23" s="94"/>
      <c r="D23" s="59" t="s">
        <v>99</v>
      </c>
      <c r="E23" s="59" t="s">
        <v>156</v>
      </c>
      <c r="F23" s="59" t="s">
        <v>102</v>
      </c>
      <c r="G23" s="59" t="s">
        <v>22</v>
      </c>
      <c r="H23" s="60" t="s">
        <v>101</v>
      </c>
      <c r="I23" s="64" t="s">
        <v>51</v>
      </c>
      <c r="J23" s="61">
        <f t="shared" si="9"/>
        <v>290789.65000000002</v>
      </c>
      <c r="K23" s="65">
        <f>SUM(L23:O23)</f>
        <v>290789.65000000002</v>
      </c>
      <c r="L23" s="61">
        <v>0</v>
      </c>
      <c r="M23" s="61">
        <v>0</v>
      </c>
      <c r="N23" s="61">
        <v>290789.65000000002</v>
      </c>
      <c r="O23" s="61">
        <v>0</v>
      </c>
      <c r="P23" s="59" t="s">
        <v>24</v>
      </c>
      <c r="Q23" s="107" t="s">
        <v>39</v>
      </c>
      <c r="R23" s="48"/>
    </row>
    <row r="24" spans="1:18" s="27" customFormat="1" ht="32.25" customHeight="1" thickBot="1" x14ac:dyDescent="0.35">
      <c r="A24" s="84" t="s">
        <v>86</v>
      </c>
      <c r="B24" s="85"/>
      <c r="C24" s="33"/>
      <c r="D24" s="33"/>
      <c r="E24" s="26"/>
      <c r="F24" s="26"/>
      <c r="G24" s="26"/>
      <c r="H24" s="26"/>
      <c r="I24" s="26"/>
      <c r="J24" s="28">
        <f>SUM(J17:J23)</f>
        <v>144323210.39000002</v>
      </c>
      <c r="K24" s="28">
        <f t="shared" ref="K24:O24" si="11">SUM(K17:K23)</f>
        <v>144323210.39000002</v>
      </c>
      <c r="L24" s="28">
        <f t="shared" si="11"/>
        <v>0</v>
      </c>
      <c r="M24" s="28">
        <f t="shared" si="11"/>
        <v>18689384.260000002</v>
      </c>
      <c r="N24" s="28">
        <f t="shared" si="11"/>
        <v>125633826.13000001</v>
      </c>
      <c r="O24" s="28">
        <f t="shared" si="11"/>
        <v>0</v>
      </c>
      <c r="P24" s="32"/>
      <c r="Q24" s="29"/>
    </row>
    <row r="25" spans="1:18" s="24" customFormat="1" ht="47.25" customHeight="1" x14ac:dyDescent="0.25">
      <c r="A25" s="86" t="s">
        <v>140</v>
      </c>
      <c r="B25" s="87"/>
      <c r="C25" s="87"/>
      <c r="D25" s="87"/>
      <c r="E25" s="43"/>
      <c r="F25" s="43"/>
      <c r="G25" s="43"/>
      <c r="H25" s="44"/>
      <c r="I25" s="44"/>
      <c r="J25" s="45">
        <f>SUM(J24)</f>
        <v>144323210.39000002</v>
      </c>
      <c r="K25" s="45">
        <f>SUM(K26:K28)</f>
        <v>144323210.39000002</v>
      </c>
      <c r="L25" s="45">
        <f t="shared" ref="L25:O25" si="12">SUM(L24)</f>
        <v>0</v>
      </c>
      <c r="M25" s="45">
        <f t="shared" si="12"/>
        <v>18689384.260000002</v>
      </c>
      <c r="N25" s="45">
        <f t="shared" si="12"/>
        <v>125633826.13000001</v>
      </c>
      <c r="O25" s="45">
        <f t="shared" si="12"/>
        <v>0</v>
      </c>
      <c r="P25" s="46"/>
      <c r="Q25" s="47"/>
    </row>
    <row r="26" spans="1:18" s="24" customFormat="1" ht="47.25" customHeight="1" x14ac:dyDescent="0.25">
      <c r="A26" s="7" t="s">
        <v>141</v>
      </c>
      <c r="B26" s="8"/>
      <c r="C26" s="13"/>
      <c r="D26" s="8"/>
      <c r="E26" s="8"/>
      <c r="F26" s="8"/>
      <c r="G26" s="8"/>
      <c r="H26" s="8"/>
      <c r="I26" s="8"/>
      <c r="J26" s="14">
        <f>SUM(J23+J22+J17)</f>
        <v>100861965.18000001</v>
      </c>
      <c r="K26" s="14">
        <f t="shared" ref="K26:O26" si="13">SUM(K23+K22+K17)</f>
        <v>100861965.18000001</v>
      </c>
      <c r="L26" s="14">
        <f t="shared" si="13"/>
        <v>0</v>
      </c>
      <c r="M26" s="14">
        <f t="shared" si="13"/>
        <v>0</v>
      </c>
      <c r="N26" s="14">
        <f t="shared" si="13"/>
        <v>100861965.18000001</v>
      </c>
      <c r="O26" s="14">
        <f t="shared" si="13"/>
        <v>0</v>
      </c>
      <c r="P26" s="17"/>
      <c r="Q26" s="19"/>
    </row>
    <row r="27" spans="1:18" s="24" customFormat="1" ht="47.25" customHeight="1" x14ac:dyDescent="0.25">
      <c r="A27" s="9" t="s">
        <v>139</v>
      </c>
      <c r="B27" s="10"/>
      <c r="C27" s="15"/>
      <c r="D27" s="10"/>
      <c r="E27" s="10"/>
      <c r="F27" s="10"/>
      <c r="G27" s="10"/>
      <c r="H27" s="10"/>
      <c r="I27" s="10"/>
      <c r="J27" s="16">
        <f>SUM(J18)</f>
        <v>20537784.900000002</v>
      </c>
      <c r="K27" s="16">
        <f t="shared" ref="K27:O27" si="14">SUM(K18)</f>
        <v>20537784.900000002</v>
      </c>
      <c r="L27" s="16">
        <f t="shared" si="14"/>
        <v>0</v>
      </c>
      <c r="M27" s="16">
        <f t="shared" si="14"/>
        <v>18689384.260000002</v>
      </c>
      <c r="N27" s="16">
        <f t="shared" si="14"/>
        <v>1848400.64</v>
      </c>
      <c r="O27" s="16">
        <f t="shared" si="14"/>
        <v>0</v>
      </c>
      <c r="P27" s="18"/>
      <c r="Q27" s="20"/>
    </row>
    <row r="28" spans="1:18" s="24" customFormat="1" ht="47.25" customHeight="1" thickBot="1" x14ac:dyDescent="0.3">
      <c r="A28" s="11" t="s">
        <v>157</v>
      </c>
      <c r="B28" s="12"/>
      <c r="C28" s="12"/>
      <c r="D28" s="12"/>
      <c r="E28" s="12"/>
      <c r="F28" s="12"/>
      <c r="G28" s="12"/>
      <c r="H28" s="12"/>
      <c r="I28" s="12"/>
      <c r="J28" s="21">
        <f>SUM(J19+J20+J21)</f>
        <v>22923460.309999999</v>
      </c>
      <c r="K28" s="21">
        <f t="shared" ref="K28:O28" si="15">SUM(K19+K20+K21)</f>
        <v>22923460.309999999</v>
      </c>
      <c r="L28" s="21">
        <f t="shared" si="15"/>
        <v>0</v>
      </c>
      <c r="M28" s="21">
        <f t="shared" si="15"/>
        <v>0</v>
      </c>
      <c r="N28" s="21">
        <f t="shared" si="15"/>
        <v>22923460.309999999</v>
      </c>
      <c r="O28" s="21">
        <f t="shared" si="15"/>
        <v>0</v>
      </c>
      <c r="P28" s="22"/>
      <c r="Q28" s="23"/>
    </row>
    <row r="29" spans="1:18" s="25" customFormat="1" ht="60" customHeight="1" thickBot="1" x14ac:dyDescent="0.3">
      <c r="A29" s="66" t="s">
        <v>25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8"/>
    </row>
    <row r="30" spans="1:18" s="27" customFormat="1" ht="105.75" customHeight="1" x14ac:dyDescent="0.3">
      <c r="A30" s="34">
        <v>1</v>
      </c>
      <c r="B30" s="88" t="s">
        <v>52</v>
      </c>
      <c r="C30" s="91">
        <v>4811002246</v>
      </c>
      <c r="D30" s="40" t="s">
        <v>105</v>
      </c>
      <c r="E30" s="40" t="s">
        <v>22</v>
      </c>
      <c r="F30" s="40" t="s">
        <v>22</v>
      </c>
      <c r="G30" s="40" t="s">
        <v>158</v>
      </c>
      <c r="H30" s="41" t="s">
        <v>106</v>
      </c>
      <c r="I30" s="40" t="s">
        <v>69</v>
      </c>
      <c r="J30" s="42">
        <f>K30</f>
        <v>1440000</v>
      </c>
      <c r="K30" s="42">
        <f>SUM(L30:O30)</f>
        <v>1440000</v>
      </c>
      <c r="L30" s="42">
        <v>0</v>
      </c>
      <c r="M30" s="42">
        <v>0</v>
      </c>
      <c r="N30" s="42">
        <v>1440000</v>
      </c>
      <c r="O30" s="42">
        <v>0</v>
      </c>
      <c r="P30" s="42" t="s">
        <v>25</v>
      </c>
      <c r="Q30" s="105" t="s">
        <v>39</v>
      </c>
    </row>
    <row r="31" spans="1:18" s="27" customFormat="1" ht="105.75" customHeight="1" x14ac:dyDescent="0.3">
      <c r="A31" s="34">
        <v>2</v>
      </c>
      <c r="B31" s="89"/>
      <c r="C31" s="92"/>
      <c r="D31" s="35" t="s">
        <v>63</v>
      </c>
      <c r="E31" s="35" t="s">
        <v>22</v>
      </c>
      <c r="F31" s="35" t="s">
        <v>22</v>
      </c>
      <c r="G31" s="35" t="s">
        <v>22</v>
      </c>
      <c r="H31" s="36" t="s">
        <v>22</v>
      </c>
      <c r="I31" s="35"/>
      <c r="J31" s="37">
        <f>K31</f>
        <v>150000</v>
      </c>
      <c r="K31" s="37">
        <f>SUM(L31:O31)</f>
        <v>150000</v>
      </c>
      <c r="L31" s="37">
        <v>0</v>
      </c>
      <c r="M31" s="37">
        <v>0</v>
      </c>
      <c r="N31" s="37">
        <v>150000</v>
      </c>
      <c r="O31" s="37">
        <v>0</v>
      </c>
      <c r="P31" s="38" t="s">
        <v>25</v>
      </c>
      <c r="Q31" s="50" t="s">
        <v>39</v>
      </c>
    </row>
    <row r="32" spans="1:18" s="24" customFormat="1" ht="105.75" customHeight="1" thickBot="1" x14ac:dyDescent="0.35">
      <c r="A32" s="34">
        <v>3</v>
      </c>
      <c r="B32" s="90"/>
      <c r="C32" s="93"/>
      <c r="D32" s="40" t="s">
        <v>67</v>
      </c>
      <c r="E32" s="40" t="s">
        <v>22</v>
      </c>
      <c r="F32" s="40" t="s">
        <v>22</v>
      </c>
      <c r="G32" s="40" t="s">
        <v>159</v>
      </c>
      <c r="H32" s="41" t="s">
        <v>68</v>
      </c>
      <c r="I32" s="40" t="s">
        <v>69</v>
      </c>
      <c r="J32" s="42">
        <f>K32</f>
        <v>82000961.030000001</v>
      </c>
      <c r="K32" s="42">
        <f>SUM(L32:O32)</f>
        <v>82000961.030000001</v>
      </c>
      <c r="L32" s="42">
        <v>0</v>
      </c>
      <c r="M32" s="42">
        <v>74620874.540000007</v>
      </c>
      <c r="N32" s="42">
        <v>7380086.4900000002</v>
      </c>
      <c r="O32" s="42">
        <v>0</v>
      </c>
      <c r="P32" s="42" t="s">
        <v>107</v>
      </c>
      <c r="Q32" s="105" t="s">
        <v>39</v>
      </c>
      <c r="R32" s="48"/>
    </row>
    <row r="33" spans="1:17" s="27" customFormat="1" ht="32.25" customHeight="1" thickBot="1" x14ac:dyDescent="0.35">
      <c r="A33" s="84" t="s">
        <v>94</v>
      </c>
      <c r="B33" s="85"/>
      <c r="C33" s="33"/>
      <c r="D33" s="33"/>
      <c r="E33" s="26"/>
      <c r="F33" s="26"/>
      <c r="G33" s="26"/>
      <c r="H33" s="26"/>
      <c r="I33" s="26"/>
      <c r="J33" s="28">
        <f>SUM(J30:J32)</f>
        <v>83590961.030000001</v>
      </c>
      <c r="K33" s="28">
        <f t="shared" ref="K33:O33" si="16">SUM(K30:K32)</f>
        <v>83590961.030000001</v>
      </c>
      <c r="L33" s="28">
        <f t="shared" si="16"/>
        <v>0</v>
      </c>
      <c r="M33" s="28">
        <f t="shared" si="16"/>
        <v>74620874.540000007</v>
      </c>
      <c r="N33" s="28">
        <f t="shared" si="16"/>
        <v>8970086.4900000002</v>
      </c>
      <c r="O33" s="28">
        <f t="shared" si="16"/>
        <v>0</v>
      </c>
      <c r="P33" s="32"/>
      <c r="Q33" s="29"/>
    </row>
    <row r="34" spans="1:17" s="24" customFormat="1" ht="137.25" customHeight="1" x14ac:dyDescent="0.25">
      <c r="A34" s="34">
        <v>1</v>
      </c>
      <c r="B34" s="91" t="s">
        <v>35</v>
      </c>
      <c r="C34" s="91">
        <v>4811002447</v>
      </c>
      <c r="D34" s="40" t="s">
        <v>40</v>
      </c>
      <c r="E34" s="40" t="s">
        <v>22</v>
      </c>
      <c r="F34" s="40" t="s">
        <v>22</v>
      </c>
      <c r="G34" s="40" t="s">
        <v>158</v>
      </c>
      <c r="H34" s="41" t="s">
        <v>41</v>
      </c>
      <c r="I34" s="40" t="s">
        <v>42</v>
      </c>
      <c r="J34" s="42">
        <f>K34</f>
        <v>5000000</v>
      </c>
      <c r="K34" s="42">
        <f>SUM(L34:O34)</f>
        <v>5000000</v>
      </c>
      <c r="L34" s="42">
        <v>0</v>
      </c>
      <c r="M34" s="42">
        <v>4600000</v>
      </c>
      <c r="N34" s="42">
        <v>400000</v>
      </c>
      <c r="O34" s="42">
        <v>0</v>
      </c>
      <c r="P34" s="42" t="s">
        <v>25</v>
      </c>
      <c r="Q34" s="105" t="s">
        <v>39</v>
      </c>
    </row>
    <row r="35" spans="1:17" s="24" customFormat="1" ht="137.25" customHeight="1" thickBot="1" x14ac:dyDescent="0.3">
      <c r="A35" s="34">
        <v>2</v>
      </c>
      <c r="B35" s="93"/>
      <c r="C35" s="93"/>
      <c r="D35" s="35" t="s">
        <v>36</v>
      </c>
      <c r="E35" s="35" t="s">
        <v>22</v>
      </c>
      <c r="F35" s="35" t="s">
        <v>22</v>
      </c>
      <c r="G35" s="35" t="s">
        <v>22</v>
      </c>
      <c r="H35" s="36" t="s">
        <v>37</v>
      </c>
      <c r="I35" s="35" t="s">
        <v>38</v>
      </c>
      <c r="J35" s="37">
        <f>K35</f>
        <v>1000000</v>
      </c>
      <c r="K35" s="37">
        <f>SUM(L35:O35)</f>
        <v>1000000</v>
      </c>
      <c r="L35" s="37">
        <v>0</v>
      </c>
      <c r="M35" s="37">
        <v>0</v>
      </c>
      <c r="N35" s="37">
        <v>1000000</v>
      </c>
      <c r="O35" s="37">
        <v>0</v>
      </c>
      <c r="P35" s="38" t="s">
        <v>25</v>
      </c>
      <c r="Q35" s="50" t="s">
        <v>39</v>
      </c>
    </row>
    <row r="36" spans="1:17" s="27" customFormat="1" ht="32.25" customHeight="1" thickBot="1" x14ac:dyDescent="0.35">
      <c r="A36" s="84" t="s">
        <v>20</v>
      </c>
      <c r="B36" s="85"/>
      <c r="C36" s="33"/>
      <c r="D36" s="33"/>
      <c r="E36" s="26"/>
      <c r="F36" s="26"/>
      <c r="G36" s="26"/>
      <c r="H36" s="26"/>
      <c r="I36" s="26"/>
      <c r="J36" s="28">
        <f>SUM(J34:J35)</f>
        <v>6000000</v>
      </c>
      <c r="K36" s="28">
        <f t="shared" ref="K36:O36" si="17">SUM(K34:K35)</f>
        <v>6000000</v>
      </c>
      <c r="L36" s="28">
        <f t="shared" si="17"/>
        <v>0</v>
      </c>
      <c r="M36" s="28">
        <f t="shared" si="17"/>
        <v>4600000</v>
      </c>
      <c r="N36" s="28">
        <f t="shared" si="17"/>
        <v>1400000</v>
      </c>
      <c r="O36" s="28">
        <f t="shared" si="17"/>
        <v>0</v>
      </c>
      <c r="P36" s="32"/>
      <c r="Q36" s="29"/>
    </row>
    <row r="37" spans="1:17" s="24" customFormat="1" ht="98.25" customHeight="1" x14ac:dyDescent="0.25">
      <c r="A37" s="34">
        <v>1</v>
      </c>
      <c r="B37" s="88" t="s">
        <v>48</v>
      </c>
      <c r="C37" s="91">
        <v>4811002260</v>
      </c>
      <c r="D37" s="35" t="s">
        <v>49</v>
      </c>
      <c r="E37" s="35" t="s">
        <v>22</v>
      </c>
      <c r="F37" s="35" t="s">
        <v>22</v>
      </c>
      <c r="G37" s="35" t="s">
        <v>22</v>
      </c>
      <c r="H37" s="36"/>
      <c r="I37" s="35" t="s">
        <v>38</v>
      </c>
      <c r="J37" s="37">
        <f>K37</f>
        <v>1500000</v>
      </c>
      <c r="K37" s="37">
        <f>SUM(L37:O37)</f>
        <v>1500000</v>
      </c>
      <c r="L37" s="37">
        <v>0</v>
      </c>
      <c r="M37" s="37">
        <v>0</v>
      </c>
      <c r="N37" s="37">
        <v>1500000</v>
      </c>
      <c r="O37" s="37">
        <v>0</v>
      </c>
      <c r="P37" s="38" t="s">
        <v>25</v>
      </c>
      <c r="Q37" s="50" t="s">
        <v>39</v>
      </c>
    </row>
    <row r="38" spans="1:17" s="24" customFormat="1" ht="98.25" customHeight="1" thickBot="1" x14ac:dyDescent="0.3">
      <c r="A38" s="34">
        <v>2</v>
      </c>
      <c r="B38" s="90"/>
      <c r="C38" s="93"/>
      <c r="D38" s="35" t="s">
        <v>50</v>
      </c>
      <c r="E38" s="35" t="s">
        <v>22</v>
      </c>
      <c r="F38" s="35" t="s">
        <v>22</v>
      </c>
      <c r="G38" s="35" t="s">
        <v>22</v>
      </c>
      <c r="H38" s="36"/>
      <c r="I38" s="35" t="s">
        <v>51</v>
      </c>
      <c r="J38" s="37">
        <f>K38</f>
        <v>800000</v>
      </c>
      <c r="K38" s="37">
        <f>SUM(L38:O38)</f>
        <v>800000</v>
      </c>
      <c r="L38" s="37">
        <v>0</v>
      </c>
      <c r="M38" s="37">
        <v>0</v>
      </c>
      <c r="N38" s="37">
        <v>800000</v>
      </c>
      <c r="O38" s="37">
        <v>0</v>
      </c>
      <c r="P38" s="38" t="s">
        <v>25</v>
      </c>
      <c r="Q38" s="50" t="s">
        <v>39</v>
      </c>
    </row>
    <row r="39" spans="1:17" s="27" customFormat="1" ht="32.25" customHeight="1" thickBot="1" x14ac:dyDescent="0.35">
      <c r="A39" s="84" t="s">
        <v>20</v>
      </c>
      <c r="B39" s="85"/>
      <c r="C39" s="33"/>
      <c r="D39" s="33"/>
      <c r="E39" s="26"/>
      <c r="F39" s="26"/>
      <c r="G39" s="26"/>
      <c r="H39" s="26"/>
      <c r="I39" s="26"/>
      <c r="J39" s="28">
        <f>SUM(J37+J38)</f>
        <v>2300000</v>
      </c>
      <c r="K39" s="28">
        <f t="shared" ref="K39:O39" si="18">SUM(K37+K38)</f>
        <v>2300000</v>
      </c>
      <c r="L39" s="28">
        <f t="shared" si="18"/>
        <v>0</v>
      </c>
      <c r="M39" s="28">
        <f t="shared" si="18"/>
        <v>0</v>
      </c>
      <c r="N39" s="28">
        <f t="shared" si="18"/>
        <v>2300000</v>
      </c>
      <c r="O39" s="28">
        <f t="shared" si="18"/>
        <v>0</v>
      </c>
      <c r="P39" s="32"/>
      <c r="Q39" s="29"/>
    </row>
    <row r="40" spans="1:17" s="24" customFormat="1" ht="47.25" customHeight="1" x14ac:dyDescent="0.25">
      <c r="A40" s="86" t="s">
        <v>142</v>
      </c>
      <c r="B40" s="87"/>
      <c r="C40" s="87"/>
      <c r="D40" s="87"/>
      <c r="E40" s="43"/>
      <c r="F40" s="43"/>
      <c r="G40" s="43"/>
      <c r="H40" s="44"/>
      <c r="I40" s="44"/>
      <c r="J40" s="45">
        <f>SUM(J39+J33+J36)</f>
        <v>91890961.030000001</v>
      </c>
      <c r="K40" s="45">
        <f>SUM(K41:K43)</f>
        <v>91890961.030000001</v>
      </c>
      <c r="L40" s="45">
        <f t="shared" ref="L40:O40" si="19">SUM(L39+L33+L36)</f>
        <v>0</v>
      </c>
      <c r="M40" s="45">
        <f t="shared" si="19"/>
        <v>79220874.540000007</v>
      </c>
      <c r="N40" s="45">
        <f t="shared" si="19"/>
        <v>12670086.49</v>
      </c>
      <c r="O40" s="45">
        <f t="shared" si="19"/>
        <v>0</v>
      </c>
      <c r="P40" s="46"/>
      <c r="Q40" s="47"/>
    </row>
    <row r="41" spans="1:17" s="24" customFormat="1" ht="47.25" customHeight="1" x14ac:dyDescent="0.25">
      <c r="A41" s="7" t="s">
        <v>138</v>
      </c>
      <c r="B41" s="8"/>
      <c r="C41" s="13"/>
      <c r="D41" s="8"/>
      <c r="E41" s="8"/>
      <c r="F41" s="8"/>
      <c r="G41" s="8"/>
      <c r="H41" s="8"/>
      <c r="I41" s="8"/>
      <c r="J41" s="14">
        <v>0</v>
      </c>
      <c r="K41" s="14">
        <v>0</v>
      </c>
      <c r="L41" s="14">
        <f t="shared" ref="L41:O41" si="20">SUM(L32)</f>
        <v>0</v>
      </c>
      <c r="M41" s="14">
        <v>0</v>
      </c>
      <c r="N41" s="14">
        <v>0</v>
      </c>
      <c r="O41" s="14">
        <f t="shared" si="20"/>
        <v>0</v>
      </c>
      <c r="P41" s="17"/>
      <c r="Q41" s="19"/>
    </row>
    <row r="42" spans="1:17" s="24" customFormat="1" ht="47.25" customHeight="1" x14ac:dyDescent="0.25">
      <c r="A42" s="9" t="s">
        <v>143</v>
      </c>
      <c r="B42" s="10"/>
      <c r="C42" s="15"/>
      <c r="D42" s="10"/>
      <c r="E42" s="10"/>
      <c r="F42" s="10"/>
      <c r="G42" s="10"/>
      <c r="H42" s="10"/>
      <c r="I42" s="10"/>
      <c r="J42" s="16">
        <f>SUM(J34+J32+J30)</f>
        <v>88440961.030000001</v>
      </c>
      <c r="K42" s="16">
        <f t="shared" ref="K42:O42" si="21">SUM(K34+K32+K30)</f>
        <v>88440961.030000001</v>
      </c>
      <c r="L42" s="16">
        <f t="shared" si="21"/>
        <v>0</v>
      </c>
      <c r="M42" s="16">
        <f t="shared" si="21"/>
        <v>79220874.540000007</v>
      </c>
      <c r="N42" s="16">
        <f t="shared" si="21"/>
        <v>9220086.4900000002</v>
      </c>
      <c r="O42" s="16">
        <f t="shared" si="21"/>
        <v>0</v>
      </c>
      <c r="P42" s="18"/>
      <c r="Q42" s="20"/>
    </row>
    <row r="43" spans="1:17" s="24" customFormat="1" ht="47.25" customHeight="1" thickBot="1" x14ac:dyDescent="0.3">
      <c r="A43" s="11" t="s">
        <v>160</v>
      </c>
      <c r="B43" s="12"/>
      <c r="C43" s="12"/>
      <c r="D43" s="12"/>
      <c r="E43" s="12"/>
      <c r="F43" s="12"/>
      <c r="G43" s="12"/>
      <c r="H43" s="12"/>
      <c r="I43" s="12"/>
      <c r="J43" s="21">
        <f>SUM(J38+J35+J37+J31)</f>
        <v>3450000</v>
      </c>
      <c r="K43" s="21">
        <f t="shared" ref="K43:O43" si="22">SUM(K38+K35+K37+K31)</f>
        <v>3450000</v>
      </c>
      <c r="L43" s="21">
        <f t="shared" si="22"/>
        <v>0</v>
      </c>
      <c r="M43" s="21">
        <f t="shared" si="22"/>
        <v>0</v>
      </c>
      <c r="N43" s="21">
        <f t="shared" si="22"/>
        <v>3450000</v>
      </c>
      <c r="O43" s="21">
        <f t="shared" si="22"/>
        <v>0</v>
      </c>
      <c r="P43" s="22"/>
      <c r="Q43" s="23"/>
    </row>
    <row r="44" spans="1:17" s="25" customFormat="1" ht="60" customHeight="1" thickBot="1" x14ac:dyDescent="0.3">
      <c r="A44" s="66" t="s">
        <v>26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8"/>
    </row>
    <row r="45" spans="1:17" s="24" customFormat="1" ht="92.25" customHeight="1" x14ac:dyDescent="0.25">
      <c r="A45" s="34">
        <v>1</v>
      </c>
      <c r="B45" s="88" t="s">
        <v>52</v>
      </c>
      <c r="C45" s="91">
        <v>4811002246</v>
      </c>
      <c r="D45" s="35" t="s">
        <v>108</v>
      </c>
      <c r="E45" s="35" t="s">
        <v>22</v>
      </c>
      <c r="F45" s="35" t="s">
        <v>22</v>
      </c>
      <c r="G45" s="35" t="s">
        <v>22</v>
      </c>
      <c r="H45" s="36" t="s">
        <v>109</v>
      </c>
      <c r="I45" s="35" t="s">
        <v>75</v>
      </c>
      <c r="J45" s="37">
        <f t="shared" ref="J45:J48" si="23">K45</f>
        <v>2000000</v>
      </c>
      <c r="K45" s="37">
        <f>SUM(L45:O45)</f>
        <v>2000000</v>
      </c>
      <c r="L45" s="37">
        <v>0</v>
      </c>
      <c r="M45" s="37">
        <v>0</v>
      </c>
      <c r="N45" s="37">
        <v>2000000</v>
      </c>
      <c r="O45" s="37">
        <v>0</v>
      </c>
      <c r="P45" s="38" t="s">
        <v>26</v>
      </c>
      <c r="Q45" s="50" t="s">
        <v>39</v>
      </c>
    </row>
    <row r="46" spans="1:17" s="24" customFormat="1" ht="92.25" customHeight="1" x14ac:dyDescent="0.25">
      <c r="A46" s="34">
        <v>2</v>
      </c>
      <c r="B46" s="89"/>
      <c r="C46" s="92"/>
      <c r="D46" s="35" t="s">
        <v>82</v>
      </c>
      <c r="E46" s="35" t="s">
        <v>22</v>
      </c>
      <c r="F46" s="35" t="s">
        <v>22</v>
      </c>
      <c r="G46" s="35" t="s">
        <v>22</v>
      </c>
      <c r="H46" s="36" t="s">
        <v>84</v>
      </c>
      <c r="I46" s="35" t="s">
        <v>51</v>
      </c>
      <c r="J46" s="37">
        <f t="shared" si="23"/>
        <v>2000000</v>
      </c>
      <c r="K46" s="37">
        <f>SUM(L46:O46)</f>
        <v>2000000</v>
      </c>
      <c r="L46" s="37">
        <v>0</v>
      </c>
      <c r="M46" s="37">
        <v>0</v>
      </c>
      <c r="N46" s="37">
        <v>2000000</v>
      </c>
      <c r="O46" s="37">
        <v>0</v>
      </c>
      <c r="P46" s="38" t="s">
        <v>26</v>
      </c>
      <c r="Q46" s="50" t="s">
        <v>39</v>
      </c>
    </row>
    <row r="47" spans="1:17" s="24" customFormat="1" ht="92.25" customHeight="1" x14ac:dyDescent="0.25">
      <c r="A47" s="34">
        <v>3</v>
      </c>
      <c r="B47" s="89"/>
      <c r="C47" s="92"/>
      <c r="D47" s="35" t="s">
        <v>71</v>
      </c>
      <c r="E47" s="35" t="s">
        <v>22</v>
      </c>
      <c r="F47" s="35" t="s">
        <v>22</v>
      </c>
      <c r="G47" s="35" t="s">
        <v>22</v>
      </c>
      <c r="H47" s="36" t="s">
        <v>76</v>
      </c>
      <c r="I47" s="35" t="s">
        <v>77</v>
      </c>
      <c r="J47" s="37">
        <f t="shared" si="23"/>
        <v>2000000</v>
      </c>
      <c r="K47" s="37">
        <f t="shared" ref="K47:K48" si="24">SUM(L47:O47)</f>
        <v>2000000</v>
      </c>
      <c r="L47" s="37">
        <v>0</v>
      </c>
      <c r="M47" s="37">
        <v>0</v>
      </c>
      <c r="N47" s="37">
        <v>2000000</v>
      </c>
      <c r="O47" s="37">
        <v>0</v>
      </c>
      <c r="P47" s="38" t="s">
        <v>26</v>
      </c>
      <c r="Q47" s="50" t="s">
        <v>39</v>
      </c>
    </row>
    <row r="48" spans="1:17" s="24" customFormat="1" ht="92.25" customHeight="1" thickBot="1" x14ac:dyDescent="0.3">
      <c r="A48" s="34">
        <v>4</v>
      </c>
      <c r="B48" s="90"/>
      <c r="C48" s="93"/>
      <c r="D48" s="35" t="s">
        <v>70</v>
      </c>
      <c r="E48" s="35" t="s">
        <v>22</v>
      </c>
      <c r="F48" s="35" t="s">
        <v>22</v>
      </c>
      <c r="G48" s="35" t="s">
        <v>22</v>
      </c>
      <c r="H48" s="36" t="s">
        <v>74</v>
      </c>
      <c r="I48" s="35" t="s">
        <v>75</v>
      </c>
      <c r="J48" s="37">
        <f t="shared" si="23"/>
        <v>200000</v>
      </c>
      <c r="K48" s="37">
        <f t="shared" si="24"/>
        <v>200000</v>
      </c>
      <c r="L48" s="37">
        <v>0</v>
      </c>
      <c r="M48" s="37">
        <v>0</v>
      </c>
      <c r="N48" s="37">
        <v>200000</v>
      </c>
      <c r="O48" s="37">
        <v>0</v>
      </c>
      <c r="P48" s="38" t="s">
        <v>26</v>
      </c>
      <c r="Q48" s="50" t="s">
        <v>39</v>
      </c>
    </row>
    <row r="49" spans="1:17" s="27" customFormat="1" ht="32.25" customHeight="1" thickBot="1" x14ac:dyDescent="0.35">
      <c r="A49" s="84" t="s">
        <v>110</v>
      </c>
      <c r="B49" s="85"/>
      <c r="C49" s="33"/>
      <c r="D49" s="33"/>
      <c r="E49" s="26"/>
      <c r="F49" s="26"/>
      <c r="G49" s="26"/>
      <c r="H49" s="26"/>
      <c r="I49" s="26"/>
      <c r="J49" s="28">
        <f>SUM(J45:J48)</f>
        <v>6200000</v>
      </c>
      <c r="K49" s="28">
        <f t="shared" ref="K49:O49" si="25">SUM(K45:K48)</f>
        <v>6200000</v>
      </c>
      <c r="L49" s="28">
        <f t="shared" si="25"/>
        <v>0</v>
      </c>
      <c r="M49" s="28">
        <f t="shared" si="25"/>
        <v>0</v>
      </c>
      <c r="N49" s="28">
        <f t="shared" si="25"/>
        <v>6200000</v>
      </c>
      <c r="O49" s="28">
        <f t="shared" si="25"/>
        <v>0</v>
      </c>
      <c r="P49" s="32"/>
      <c r="Q49" s="29"/>
    </row>
    <row r="50" spans="1:17" s="24" customFormat="1" ht="47.25" customHeight="1" x14ac:dyDescent="0.25">
      <c r="A50" s="86" t="s">
        <v>144</v>
      </c>
      <c r="B50" s="87"/>
      <c r="C50" s="87"/>
      <c r="D50" s="87"/>
      <c r="E50" s="43"/>
      <c r="F50" s="43"/>
      <c r="G50" s="43"/>
      <c r="H50" s="44"/>
      <c r="I50" s="44"/>
      <c r="J50" s="45">
        <f>SUM(J45:J48)</f>
        <v>6200000</v>
      </c>
      <c r="K50" s="45">
        <f>SUM(K51:K53)</f>
        <v>6200000</v>
      </c>
      <c r="L50" s="45">
        <f t="shared" ref="L50:O50" si="26">SUM(L45:L48)</f>
        <v>0</v>
      </c>
      <c r="M50" s="45">
        <f t="shared" si="26"/>
        <v>0</v>
      </c>
      <c r="N50" s="45">
        <f t="shared" si="26"/>
        <v>6200000</v>
      </c>
      <c r="O50" s="45">
        <f t="shared" si="26"/>
        <v>0</v>
      </c>
      <c r="P50" s="46"/>
      <c r="Q50" s="47"/>
    </row>
    <row r="51" spans="1:17" s="24" customFormat="1" ht="47.25" customHeight="1" x14ac:dyDescent="0.25">
      <c r="A51" s="7" t="s">
        <v>138</v>
      </c>
      <c r="B51" s="8"/>
      <c r="C51" s="13"/>
      <c r="D51" s="8"/>
      <c r="E51" s="8"/>
      <c r="F51" s="8"/>
      <c r="G51" s="8"/>
      <c r="H51" s="8"/>
      <c r="I51" s="8"/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7"/>
      <c r="Q51" s="19"/>
    </row>
    <row r="52" spans="1:17" s="24" customFormat="1" ht="47.25" customHeight="1" x14ac:dyDescent="0.25">
      <c r="A52" s="9" t="s">
        <v>145</v>
      </c>
      <c r="B52" s="10"/>
      <c r="C52" s="15"/>
      <c r="D52" s="10"/>
      <c r="E52" s="10"/>
      <c r="F52" s="10"/>
      <c r="G52" s="10"/>
      <c r="H52" s="10"/>
      <c r="I52" s="10"/>
      <c r="J52" s="16">
        <v>0</v>
      </c>
      <c r="K52" s="16">
        <v>0</v>
      </c>
      <c r="L52" s="16">
        <v>0</v>
      </c>
      <c r="M52" s="16">
        <f>SUM(M45)</f>
        <v>0</v>
      </c>
      <c r="N52" s="16">
        <v>0</v>
      </c>
      <c r="O52" s="16">
        <f>SUM(O45)</f>
        <v>0</v>
      </c>
      <c r="P52" s="18"/>
      <c r="Q52" s="20"/>
    </row>
    <row r="53" spans="1:17" s="24" customFormat="1" ht="47.25" customHeight="1" thickBot="1" x14ac:dyDescent="0.3">
      <c r="A53" s="11" t="s">
        <v>160</v>
      </c>
      <c r="B53" s="12"/>
      <c r="C53" s="12"/>
      <c r="D53" s="12"/>
      <c r="E53" s="12"/>
      <c r="F53" s="12"/>
      <c r="G53" s="12"/>
      <c r="H53" s="12"/>
      <c r="I53" s="12"/>
      <c r="J53" s="21">
        <f>SUM(J46+J45+J47+J48)</f>
        <v>6200000</v>
      </c>
      <c r="K53" s="21">
        <f t="shared" ref="K53:O53" si="27">SUM(K46+K45+K47+K48)</f>
        <v>6200000</v>
      </c>
      <c r="L53" s="21">
        <f t="shared" si="27"/>
        <v>0</v>
      </c>
      <c r="M53" s="21">
        <f t="shared" si="27"/>
        <v>0</v>
      </c>
      <c r="N53" s="21">
        <f t="shared" si="27"/>
        <v>6200000</v>
      </c>
      <c r="O53" s="21">
        <f t="shared" si="27"/>
        <v>0</v>
      </c>
      <c r="P53" s="22"/>
      <c r="Q53" s="23"/>
    </row>
    <row r="54" spans="1:17" s="25" customFormat="1" ht="60" customHeight="1" thickBot="1" x14ac:dyDescent="0.3">
      <c r="A54" s="66" t="s">
        <v>27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8"/>
    </row>
    <row r="55" spans="1:17" s="24" customFormat="1" ht="89.25" customHeight="1" x14ac:dyDescent="0.25">
      <c r="A55" s="34">
        <v>1</v>
      </c>
      <c r="B55" s="91" t="s">
        <v>52</v>
      </c>
      <c r="C55" s="91">
        <v>4811002246</v>
      </c>
      <c r="D55" s="35" t="s">
        <v>73</v>
      </c>
      <c r="E55" s="35" t="s">
        <v>22</v>
      </c>
      <c r="F55" s="35" t="s">
        <v>22</v>
      </c>
      <c r="G55" s="35" t="s">
        <v>22</v>
      </c>
      <c r="H55" s="36" t="s">
        <v>80</v>
      </c>
      <c r="I55" s="35" t="s">
        <v>81</v>
      </c>
      <c r="J55" s="37">
        <f t="shared" ref="J55:J59" si="28">K55</f>
        <v>2000000</v>
      </c>
      <c r="K55" s="37">
        <f t="shared" ref="K55:K59" si="29">SUM(L55:O55)</f>
        <v>2000000</v>
      </c>
      <c r="L55" s="37">
        <v>0</v>
      </c>
      <c r="M55" s="37">
        <v>0</v>
      </c>
      <c r="N55" s="37">
        <v>2000000</v>
      </c>
      <c r="O55" s="37">
        <v>0</v>
      </c>
      <c r="P55" s="38" t="s">
        <v>27</v>
      </c>
      <c r="Q55" s="39" t="s">
        <v>39</v>
      </c>
    </row>
    <row r="56" spans="1:17" s="24" customFormat="1" ht="89.25" customHeight="1" x14ac:dyDescent="0.25">
      <c r="A56" s="34">
        <v>2</v>
      </c>
      <c r="B56" s="92"/>
      <c r="C56" s="92"/>
      <c r="D56" s="35" t="s">
        <v>111</v>
      </c>
      <c r="E56" s="35" t="s">
        <v>22</v>
      </c>
      <c r="F56" s="35" t="s">
        <v>22</v>
      </c>
      <c r="G56" s="35" t="s">
        <v>22</v>
      </c>
      <c r="H56" s="36" t="s">
        <v>115</v>
      </c>
      <c r="I56" s="35" t="s">
        <v>65</v>
      </c>
      <c r="J56" s="37">
        <f t="shared" si="28"/>
        <v>250000</v>
      </c>
      <c r="K56" s="37">
        <f t="shared" si="29"/>
        <v>250000</v>
      </c>
      <c r="L56" s="37">
        <v>0</v>
      </c>
      <c r="M56" s="37">
        <v>0</v>
      </c>
      <c r="N56" s="37">
        <v>250000</v>
      </c>
      <c r="O56" s="37">
        <v>0</v>
      </c>
      <c r="P56" s="38" t="s">
        <v>27</v>
      </c>
      <c r="Q56" s="39" t="s">
        <v>39</v>
      </c>
    </row>
    <row r="57" spans="1:17" s="24" customFormat="1" ht="89.25" customHeight="1" x14ac:dyDescent="0.25">
      <c r="A57" s="34">
        <v>3</v>
      </c>
      <c r="B57" s="92"/>
      <c r="C57" s="92"/>
      <c r="D57" s="35" t="s">
        <v>112</v>
      </c>
      <c r="E57" s="35" t="s">
        <v>22</v>
      </c>
      <c r="F57" s="35" t="s">
        <v>22</v>
      </c>
      <c r="G57" s="35" t="s">
        <v>22</v>
      </c>
      <c r="H57" s="36" t="s">
        <v>116</v>
      </c>
      <c r="I57" s="35" t="s">
        <v>117</v>
      </c>
      <c r="J57" s="37">
        <f t="shared" si="28"/>
        <v>113067.42</v>
      </c>
      <c r="K57" s="37">
        <f t="shared" si="29"/>
        <v>113067.42</v>
      </c>
      <c r="L57" s="37">
        <v>0</v>
      </c>
      <c r="M57" s="37">
        <v>0</v>
      </c>
      <c r="N57" s="37">
        <v>113067.42</v>
      </c>
      <c r="O57" s="37">
        <v>0</v>
      </c>
      <c r="P57" s="38" t="s">
        <v>27</v>
      </c>
      <c r="Q57" s="39" t="s">
        <v>39</v>
      </c>
    </row>
    <row r="58" spans="1:17" s="24" customFormat="1" ht="89.25" customHeight="1" x14ac:dyDescent="0.25">
      <c r="A58" s="34">
        <v>4</v>
      </c>
      <c r="B58" s="92"/>
      <c r="C58" s="92"/>
      <c r="D58" s="35" t="s">
        <v>113</v>
      </c>
      <c r="E58" s="35" t="s">
        <v>22</v>
      </c>
      <c r="F58" s="35" t="s">
        <v>22</v>
      </c>
      <c r="G58" s="35" t="s">
        <v>22</v>
      </c>
      <c r="H58" s="36" t="s">
        <v>118</v>
      </c>
      <c r="I58" s="35" t="s">
        <v>119</v>
      </c>
      <c r="J58" s="37">
        <f t="shared" si="28"/>
        <v>300000</v>
      </c>
      <c r="K58" s="37">
        <f t="shared" si="29"/>
        <v>300000</v>
      </c>
      <c r="L58" s="37">
        <v>0</v>
      </c>
      <c r="M58" s="37">
        <v>0</v>
      </c>
      <c r="N58" s="37">
        <v>300000</v>
      </c>
      <c r="O58" s="37">
        <v>0</v>
      </c>
      <c r="P58" s="38" t="s">
        <v>27</v>
      </c>
      <c r="Q58" s="39" t="s">
        <v>39</v>
      </c>
    </row>
    <row r="59" spans="1:17" s="24" customFormat="1" ht="89.25" customHeight="1" thickBot="1" x14ac:dyDescent="0.3">
      <c r="A59" s="34">
        <v>5</v>
      </c>
      <c r="B59" s="95"/>
      <c r="C59" s="95"/>
      <c r="D59" s="35" t="s">
        <v>114</v>
      </c>
      <c r="E59" s="35" t="s">
        <v>22</v>
      </c>
      <c r="F59" s="35" t="s">
        <v>22</v>
      </c>
      <c r="G59" s="35" t="s">
        <v>22</v>
      </c>
      <c r="H59" s="36" t="s">
        <v>120</v>
      </c>
      <c r="I59" s="35" t="s">
        <v>121</v>
      </c>
      <c r="J59" s="37">
        <f t="shared" si="28"/>
        <v>1000000</v>
      </c>
      <c r="K59" s="37">
        <f t="shared" si="29"/>
        <v>1000000</v>
      </c>
      <c r="L59" s="37">
        <v>0</v>
      </c>
      <c r="M59" s="37">
        <v>0</v>
      </c>
      <c r="N59" s="37">
        <v>1000000</v>
      </c>
      <c r="O59" s="37">
        <v>0</v>
      </c>
      <c r="P59" s="38" t="s">
        <v>27</v>
      </c>
      <c r="Q59" s="39" t="s">
        <v>39</v>
      </c>
    </row>
    <row r="60" spans="1:17" s="27" customFormat="1" ht="32.25" customHeight="1" thickBot="1" x14ac:dyDescent="0.35">
      <c r="A60" s="84" t="s">
        <v>122</v>
      </c>
      <c r="B60" s="85"/>
      <c r="C60" s="33"/>
      <c r="D60" s="33"/>
      <c r="E60" s="26"/>
      <c r="F60" s="26"/>
      <c r="G60" s="26"/>
      <c r="H60" s="26"/>
      <c r="I60" s="26"/>
      <c r="J60" s="28">
        <f>SUM(J55:J59)</f>
        <v>3663067.42</v>
      </c>
      <c r="K60" s="28">
        <f t="shared" ref="K60:O60" si="30">SUM(K55:K59)</f>
        <v>3663067.42</v>
      </c>
      <c r="L60" s="28">
        <f t="shared" si="30"/>
        <v>0</v>
      </c>
      <c r="M60" s="28">
        <f t="shared" si="30"/>
        <v>0</v>
      </c>
      <c r="N60" s="28">
        <f t="shared" si="30"/>
        <v>3663067.42</v>
      </c>
      <c r="O60" s="28">
        <f t="shared" si="30"/>
        <v>0</v>
      </c>
      <c r="P60" s="32"/>
      <c r="Q60" s="29"/>
    </row>
    <row r="61" spans="1:17" s="24" customFormat="1" ht="89.25" customHeight="1" thickBot="1" x14ac:dyDescent="0.3">
      <c r="A61" s="34">
        <v>1</v>
      </c>
      <c r="B61" s="35" t="s">
        <v>35</v>
      </c>
      <c r="C61" s="35">
        <v>4811002447</v>
      </c>
      <c r="D61" s="35" t="s">
        <v>43</v>
      </c>
      <c r="E61" s="35" t="s">
        <v>22</v>
      </c>
      <c r="F61" s="35" t="s">
        <v>22</v>
      </c>
      <c r="G61" s="35" t="s">
        <v>22</v>
      </c>
      <c r="H61" s="36" t="s">
        <v>44</v>
      </c>
      <c r="I61" s="35" t="s">
        <v>38</v>
      </c>
      <c r="J61" s="37">
        <f>K61</f>
        <v>1000000</v>
      </c>
      <c r="K61" s="37">
        <f>SUM(L61:O61)</f>
        <v>1000000</v>
      </c>
      <c r="L61" s="37">
        <v>0</v>
      </c>
      <c r="M61" s="37">
        <v>0</v>
      </c>
      <c r="N61" s="37">
        <v>1000000</v>
      </c>
      <c r="O61" s="37">
        <v>0</v>
      </c>
      <c r="P61" s="38" t="s">
        <v>27</v>
      </c>
      <c r="Q61" s="39" t="s">
        <v>39</v>
      </c>
    </row>
    <row r="62" spans="1:17" s="27" customFormat="1" ht="32.25" customHeight="1" thickBot="1" x14ac:dyDescent="0.35">
      <c r="A62" s="84" t="s">
        <v>21</v>
      </c>
      <c r="B62" s="85"/>
      <c r="C62" s="33"/>
      <c r="D62" s="33"/>
      <c r="E62" s="26"/>
      <c r="F62" s="26"/>
      <c r="G62" s="26"/>
      <c r="H62" s="26"/>
      <c r="I62" s="26"/>
      <c r="J62" s="28">
        <f>SUM(J61)</f>
        <v>1000000</v>
      </c>
      <c r="K62" s="28">
        <f>SUM(K61)</f>
        <v>1000000</v>
      </c>
      <c r="L62" s="28">
        <f t="shared" ref="L62:O62" si="31">SUM(L61)</f>
        <v>0</v>
      </c>
      <c r="M62" s="28">
        <f t="shared" si="31"/>
        <v>0</v>
      </c>
      <c r="N62" s="28">
        <f t="shared" si="31"/>
        <v>1000000</v>
      </c>
      <c r="O62" s="28">
        <f t="shared" si="31"/>
        <v>0</v>
      </c>
      <c r="P62" s="32"/>
      <c r="Q62" s="29"/>
    </row>
    <row r="63" spans="1:17" s="24" customFormat="1" ht="89.25" customHeight="1" thickBot="1" x14ac:dyDescent="0.3">
      <c r="A63" s="34">
        <v>1</v>
      </c>
      <c r="B63" s="35" t="s">
        <v>45</v>
      </c>
      <c r="C63" s="35">
        <v>4811002239</v>
      </c>
      <c r="D63" s="35" t="s">
        <v>46</v>
      </c>
      <c r="E63" s="35" t="s">
        <v>22</v>
      </c>
      <c r="F63" s="35" t="s">
        <v>22</v>
      </c>
      <c r="G63" s="35" t="s">
        <v>22</v>
      </c>
      <c r="H63" s="36" t="s">
        <v>47</v>
      </c>
      <c r="I63" s="35" t="s">
        <v>38</v>
      </c>
      <c r="J63" s="37">
        <f>K63</f>
        <v>1200000</v>
      </c>
      <c r="K63" s="37">
        <f>SUM(L63:O63)</f>
        <v>1200000</v>
      </c>
      <c r="L63" s="37">
        <v>0</v>
      </c>
      <c r="M63" s="37">
        <v>0</v>
      </c>
      <c r="N63" s="37">
        <v>1200000</v>
      </c>
      <c r="O63" s="37">
        <v>0</v>
      </c>
      <c r="P63" s="38" t="s">
        <v>27</v>
      </c>
      <c r="Q63" s="39" t="s">
        <v>39</v>
      </c>
    </row>
    <row r="64" spans="1:17" s="27" customFormat="1" ht="32.25" customHeight="1" thickBot="1" x14ac:dyDescent="0.35">
      <c r="A64" s="84" t="s">
        <v>21</v>
      </c>
      <c r="B64" s="85"/>
      <c r="C64" s="33"/>
      <c r="D64" s="33"/>
      <c r="E64" s="26"/>
      <c r="F64" s="26"/>
      <c r="G64" s="26"/>
      <c r="H64" s="26"/>
      <c r="I64" s="26"/>
      <c r="J64" s="28">
        <f>SUM(J63)</f>
        <v>1200000</v>
      </c>
      <c r="K64" s="28">
        <f>SUM(K63)</f>
        <v>1200000</v>
      </c>
      <c r="L64" s="28">
        <f t="shared" ref="L64:O64" si="32">SUM(L63)</f>
        <v>0</v>
      </c>
      <c r="M64" s="28">
        <f t="shared" si="32"/>
        <v>0</v>
      </c>
      <c r="N64" s="28">
        <f t="shared" si="32"/>
        <v>1200000</v>
      </c>
      <c r="O64" s="28">
        <f t="shared" si="32"/>
        <v>0</v>
      </c>
      <c r="P64" s="32"/>
      <c r="Q64" s="29"/>
    </row>
    <row r="65" spans="1:17" s="24" customFormat="1" ht="47.25" customHeight="1" x14ac:dyDescent="0.25">
      <c r="A65" s="86" t="s">
        <v>142</v>
      </c>
      <c r="B65" s="87"/>
      <c r="C65" s="87"/>
      <c r="D65" s="87"/>
      <c r="E65" s="43"/>
      <c r="F65" s="43"/>
      <c r="G65" s="43"/>
      <c r="H65" s="44"/>
      <c r="I65" s="44"/>
      <c r="J65" s="45">
        <f>SUM(J60+J64+J62)</f>
        <v>5863067.4199999999</v>
      </c>
      <c r="K65" s="45">
        <f>SUM(K66:K68)</f>
        <v>5863067.4199999999</v>
      </c>
      <c r="L65" s="45">
        <f t="shared" ref="L65:O65" si="33">SUM(L60+L64+L62)</f>
        <v>0</v>
      </c>
      <c r="M65" s="45">
        <f t="shared" si="33"/>
        <v>0</v>
      </c>
      <c r="N65" s="45">
        <f t="shared" si="33"/>
        <v>5863067.4199999999</v>
      </c>
      <c r="O65" s="45">
        <f t="shared" si="33"/>
        <v>0</v>
      </c>
      <c r="P65" s="46"/>
      <c r="Q65" s="47"/>
    </row>
    <row r="66" spans="1:17" s="24" customFormat="1" ht="47.25" customHeight="1" x14ac:dyDescent="0.25">
      <c r="A66" s="7" t="s">
        <v>138</v>
      </c>
      <c r="B66" s="8"/>
      <c r="C66" s="13"/>
      <c r="D66" s="8"/>
      <c r="E66" s="8"/>
      <c r="F66" s="8"/>
      <c r="G66" s="8"/>
      <c r="H66" s="8"/>
      <c r="I66" s="8"/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7"/>
      <c r="Q66" s="19"/>
    </row>
    <row r="67" spans="1:17" s="24" customFormat="1" ht="47.25" customHeight="1" x14ac:dyDescent="0.25">
      <c r="A67" s="9" t="s">
        <v>145</v>
      </c>
      <c r="B67" s="10"/>
      <c r="C67" s="15"/>
      <c r="D67" s="10"/>
      <c r="E67" s="10"/>
      <c r="F67" s="10"/>
      <c r="G67" s="10"/>
      <c r="H67" s="10"/>
      <c r="I67" s="10"/>
      <c r="J67" s="16">
        <v>0</v>
      </c>
      <c r="K67" s="16">
        <v>0</v>
      </c>
      <c r="L67" s="16">
        <f>SUM(L55)</f>
        <v>0</v>
      </c>
      <c r="M67" s="16">
        <f>SUM(M55)</f>
        <v>0</v>
      </c>
      <c r="N67" s="16">
        <v>0</v>
      </c>
      <c r="O67" s="16">
        <f>SUM(O55)</f>
        <v>0</v>
      </c>
      <c r="P67" s="18"/>
      <c r="Q67" s="20"/>
    </row>
    <row r="68" spans="1:17" s="24" customFormat="1" ht="47.25" customHeight="1" thickBot="1" x14ac:dyDescent="0.3">
      <c r="A68" s="11" t="s">
        <v>161</v>
      </c>
      <c r="B68" s="12"/>
      <c r="C68" s="12"/>
      <c r="D68" s="12"/>
      <c r="E68" s="12"/>
      <c r="F68" s="12"/>
      <c r="G68" s="12"/>
      <c r="H68" s="12"/>
      <c r="I68" s="12"/>
      <c r="J68" s="21">
        <f>SUM(J55+J56+J57+J58+J59+J61+J63)</f>
        <v>5863067.4199999999</v>
      </c>
      <c r="K68" s="21">
        <f t="shared" ref="K68:O68" si="34">SUM(K55+K56+K57+K58+K59+K61+K63)</f>
        <v>5863067.4199999999</v>
      </c>
      <c r="L68" s="21">
        <f t="shared" si="34"/>
        <v>0</v>
      </c>
      <c r="M68" s="21">
        <f t="shared" si="34"/>
        <v>0</v>
      </c>
      <c r="N68" s="21">
        <f t="shared" si="34"/>
        <v>5863067.4199999999</v>
      </c>
      <c r="O68" s="21">
        <f t="shared" si="34"/>
        <v>0</v>
      </c>
      <c r="P68" s="22"/>
      <c r="Q68" s="23"/>
    </row>
    <row r="69" spans="1:17" s="25" customFormat="1" ht="60" customHeight="1" thickBot="1" x14ac:dyDescent="0.3">
      <c r="A69" s="66" t="s">
        <v>28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8"/>
    </row>
    <row r="70" spans="1:17" s="24" customFormat="1" ht="89.25" customHeight="1" x14ac:dyDescent="0.25">
      <c r="A70" s="34">
        <v>1</v>
      </c>
      <c r="B70" s="91" t="s">
        <v>52</v>
      </c>
      <c r="C70" s="91">
        <v>4811002246</v>
      </c>
      <c r="D70" s="35" t="s">
        <v>123</v>
      </c>
      <c r="E70" s="35" t="s">
        <v>22</v>
      </c>
      <c r="F70" s="35" t="s">
        <v>22</v>
      </c>
      <c r="G70" s="35" t="s">
        <v>22</v>
      </c>
      <c r="H70" s="36" t="s">
        <v>125</v>
      </c>
      <c r="I70" s="35" t="s">
        <v>75</v>
      </c>
      <c r="J70" s="37">
        <f t="shared" ref="J70:J73" si="35">K70</f>
        <v>250000</v>
      </c>
      <c r="K70" s="37">
        <f>SUM(L70:O70)</f>
        <v>250000</v>
      </c>
      <c r="L70" s="37">
        <v>0</v>
      </c>
      <c r="M70" s="37">
        <v>0</v>
      </c>
      <c r="N70" s="37">
        <v>250000</v>
      </c>
      <c r="O70" s="37">
        <v>0</v>
      </c>
      <c r="P70" s="38" t="s">
        <v>28</v>
      </c>
      <c r="Q70" s="39" t="s">
        <v>39</v>
      </c>
    </row>
    <row r="71" spans="1:17" s="24" customFormat="1" ht="89.25" customHeight="1" x14ac:dyDescent="0.25">
      <c r="A71" s="34">
        <v>2</v>
      </c>
      <c r="B71" s="92"/>
      <c r="C71" s="92"/>
      <c r="D71" s="35" t="s">
        <v>83</v>
      </c>
      <c r="E71" s="35" t="s">
        <v>22</v>
      </c>
      <c r="F71" s="35" t="s">
        <v>22</v>
      </c>
      <c r="G71" s="35" t="s">
        <v>22</v>
      </c>
      <c r="H71" s="36" t="s">
        <v>85</v>
      </c>
      <c r="I71" s="35" t="s">
        <v>51</v>
      </c>
      <c r="J71" s="37">
        <f t="shared" si="35"/>
        <v>150000</v>
      </c>
      <c r="K71" s="37">
        <f t="shared" ref="K71:K72" si="36">SUM(L71:O71)</f>
        <v>150000</v>
      </c>
      <c r="L71" s="37">
        <v>0</v>
      </c>
      <c r="M71" s="37">
        <v>0</v>
      </c>
      <c r="N71" s="37">
        <v>150000</v>
      </c>
      <c r="O71" s="37">
        <v>0</v>
      </c>
      <c r="P71" s="38" t="s">
        <v>28</v>
      </c>
      <c r="Q71" s="39" t="s">
        <v>39</v>
      </c>
    </row>
    <row r="72" spans="1:17" s="24" customFormat="1" ht="89.25" customHeight="1" x14ac:dyDescent="0.25">
      <c r="A72" s="34">
        <v>3</v>
      </c>
      <c r="B72" s="92"/>
      <c r="C72" s="92"/>
      <c r="D72" s="35" t="s">
        <v>64</v>
      </c>
      <c r="E72" s="35" t="s">
        <v>22</v>
      </c>
      <c r="F72" s="35" t="s">
        <v>22</v>
      </c>
      <c r="G72" s="35" t="s">
        <v>22</v>
      </c>
      <c r="H72" s="36" t="s">
        <v>66</v>
      </c>
      <c r="I72" s="35" t="s">
        <v>42</v>
      </c>
      <c r="J72" s="37">
        <f t="shared" si="35"/>
        <v>3000000</v>
      </c>
      <c r="K72" s="37">
        <f t="shared" si="36"/>
        <v>3000000</v>
      </c>
      <c r="L72" s="37">
        <v>0</v>
      </c>
      <c r="M72" s="37">
        <v>0</v>
      </c>
      <c r="N72" s="37">
        <v>3000000</v>
      </c>
      <c r="O72" s="37">
        <v>0</v>
      </c>
      <c r="P72" s="38" t="s">
        <v>28</v>
      </c>
      <c r="Q72" s="39" t="s">
        <v>39</v>
      </c>
    </row>
    <row r="73" spans="1:17" s="24" customFormat="1" ht="89.25" customHeight="1" thickBot="1" x14ac:dyDescent="0.3">
      <c r="A73" s="34">
        <v>4</v>
      </c>
      <c r="B73" s="95"/>
      <c r="C73" s="95"/>
      <c r="D73" s="35" t="s">
        <v>124</v>
      </c>
      <c r="E73" s="35" t="s">
        <v>22</v>
      </c>
      <c r="F73" s="35" t="s">
        <v>22</v>
      </c>
      <c r="G73" s="35" t="s">
        <v>22</v>
      </c>
      <c r="H73" s="36" t="s">
        <v>126</v>
      </c>
      <c r="I73" s="35" t="s">
        <v>75</v>
      </c>
      <c r="J73" s="37">
        <f t="shared" si="35"/>
        <v>1479310</v>
      </c>
      <c r="K73" s="37">
        <f>SUM(L73:O73)</f>
        <v>1479310</v>
      </c>
      <c r="L73" s="37">
        <v>0</v>
      </c>
      <c r="M73" s="37">
        <v>0</v>
      </c>
      <c r="N73" s="37">
        <v>1479310</v>
      </c>
      <c r="O73" s="37">
        <v>0</v>
      </c>
      <c r="P73" s="38" t="s">
        <v>28</v>
      </c>
      <c r="Q73" s="39" t="s">
        <v>39</v>
      </c>
    </row>
    <row r="74" spans="1:17" s="27" customFormat="1" ht="32.25" customHeight="1" thickBot="1" x14ac:dyDescent="0.35">
      <c r="A74" s="84" t="s">
        <v>110</v>
      </c>
      <c r="B74" s="85"/>
      <c r="C74" s="33"/>
      <c r="D74" s="33"/>
      <c r="E74" s="26"/>
      <c r="F74" s="26"/>
      <c r="G74" s="26"/>
      <c r="H74" s="26"/>
      <c r="I74" s="26"/>
      <c r="J74" s="28">
        <f>SUM(J70:J73)</f>
        <v>4879310</v>
      </c>
      <c r="K74" s="28">
        <f t="shared" ref="K74:O74" si="37">SUM(K70:K73)</f>
        <v>4879310</v>
      </c>
      <c r="L74" s="28">
        <f t="shared" si="37"/>
        <v>0</v>
      </c>
      <c r="M74" s="28">
        <f t="shared" si="37"/>
        <v>0</v>
      </c>
      <c r="N74" s="28">
        <f t="shared" si="37"/>
        <v>4879310</v>
      </c>
      <c r="O74" s="28">
        <f t="shared" si="37"/>
        <v>0</v>
      </c>
      <c r="P74" s="32"/>
      <c r="Q74" s="29"/>
    </row>
    <row r="75" spans="1:17" s="24" customFormat="1" ht="47.25" customHeight="1" x14ac:dyDescent="0.25">
      <c r="A75" s="86" t="s">
        <v>144</v>
      </c>
      <c r="B75" s="87"/>
      <c r="C75" s="87"/>
      <c r="D75" s="87"/>
      <c r="E75" s="43"/>
      <c r="F75" s="43"/>
      <c r="G75" s="43"/>
      <c r="H75" s="44"/>
      <c r="I75" s="44"/>
      <c r="J75" s="45">
        <f>SUM(J74)</f>
        <v>4879310</v>
      </c>
      <c r="K75" s="45">
        <f>SUM(K76:K78)</f>
        <v>4879310</v>
      </c>
      <c r="L75" s="45">
        <f t="shared" ref="L75:O75" si="38">SUM(L74)</f>
        <v>0</v>
      </c>
      <c r="M75" s="45">
        <f t="shared" si="38"/>
        <v>0</v>
      </c>
      <c r="N75" s="45">
        <f t="shared" si="38"/>
        <v>4879310</v>
      </c>
      <c r="O75" s="45">
        <f t="shared" si="38"/>
        <v>0</v>
      </c>
      <c r="P75" s="46"/>
      <c r="Q75" s="47"/>
    </row>
    <row r="76" spans="1:17" s="24" customFormat="1" ht="47.25" customHeight="1" x14ac:dyDescent="0.25">
      <c r="A76" s="7" t="s">
        <v>138</v>
      </c>
      <c r="B76" s="8"/>
      <c r="C76" s="13"/>
      <c r="D76" s="8"/>
      <c r="E76" s="8"/>
      <c r="F76" s="8"/>
      <c r="G76" s="8"/>
      <c r="H76" s="8"/>
      <c r="I76" s="8"/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7"/>
      <c r="Q76" s="19"/>
    </row>
    <row r="77" spans="1:17" s="24" customFormat="1" ht="47.25" customHeight="1" x14ac:dyDescent="0.25">
      <c r="A77" s="9" t="s">
        <v>145</v>
      </c>
      <c r="B77" s="10"/>
      <c r="C77" s="15"/>
      <c r="D77" s="10"/>
      <c r="E77" s="10"/>
      <c r="F77" s="10"/>
      <c r="G77" s="10"/>
      <c r="H77" s="10"/>
      <c r="I77" s="10"/>
      <c r="J77" s="16">
        <v>0</v>
      </c>
      <c r="K77" s="16">
        <v>0</v>
      </c>
      <c r="L77" s="16">
        <f>SUM(L70)</f>
        <v>0</v>
      </c>
      <c r="M77" s="16">
        <f>SUM(M70)</f>
        <v>0</v>
      </c>
      <c r="N77" s="16">
        <v>0</v>
      </c>
      <c r="O77" s="16">
        <f>SUM(O70)</f>
        <v>0</v>
      </c>
      <c r="P77" s="18"/>
      <c r="Q77" s="20"/>
    </row>
    <row r="78" spans="1:17" s="24" customFormat="1" ht="47.25" customHeight="1" thickBot="1" x14ac:dyDescent="0.3">
      <c r="A78" s="11" t="s">
        <v>160</v>
      </c>
      <c r="B78" s="12"/>
      <c r="C78" s="12"/>
      <c r="D78" s="12"/>
      <c r="E78" s="12"/>
      <c r="F78" s="12"/>
      <c r="G78" s="12"/>
      <c r="H78" s="12"/>
      <c r="I78" s="12"/>
      <c r="J78" s="21">
        <f>SUM(J70:J73)</f>
        <v>4879310</v>
      </c>
      <c r="K78" s="21">
        <f t="shared" ref="K78:O78" si="39">SUM(K70:K73)</f>
        <v>4879310</v>
      </c>
      <c r="L78" s="21">
        <f t="shared" si="39"/>
        <v>0</v>
      </c>
      <c r="M78" s="21">
        <f t="shared" si="39"/>
        <v>0</v>
      </c>
      <c r="N78" s="21">
        <f t="shared" si="39"/>
        <v>4879310</v>
      </c>
      <c r="O78" s="21">
        <f t="shared" si="39"/>
        <v>0</v>
      </c>
      <c r="P78" s="22"/>
      <c r="Q78" s="23"/>
    </row>
    <row r="79" spans="1:17" s="25" customFormat="1" ht="60" customHeight="1" thickBot="1" x14ac:dyDescent="0.3">
      <c r="A79" s="66" t="s">
        <v>29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8"/>
    </row>
    <row r="80" spans="1:17" s="24" customFormat="1" ht="89.25" customHeight="1" thickBot="1" x14ac:dyDescent="0.3">
      <c r="A80" s="34">
        <v>1</v>
      </c>
      <c r="B80" s="35" t="s">
        <v>52</v>
      </c>
      <c r="C80" s="35">
        <v>4811002246</v>
      </c>
      <c r="D80" s="35" t="s">
        <v>70</v>
      </c>
      <c r="E80" s="35" t="s">
        <v>22</v>
      </c>
      <c r="F80" s="35" t="s">
        <v>22</v>
      </c>
      <c r="G80" s="35" t="s">
        <v>22</v>
      </c>
      <c r="H80" s="36" t="s">
        <v>127</v>
      </c>
      <c r="I80" s="35" t="s">
        <v>75</v>
      </c>
      <c r="J80" s="37">
        <f>K80</f>
        <v>249245.38</v>
      </c>
      <c r="K80" s="37">
        <f>SUM(L80:O80)</f>
        <v>249245.38</v>
      </c>
      <c r="L80" s="37">
        <v>0</v>
      </c>
      <c r="M80" s="37">
        <v>0</v>
      </c>
      <c r="N80" s="37">
        <v>249245.38</v>
      </c>
      <c r="O80" s="37">
        <v>0</v>
      </c>
      <c r="P80" s="38" t="s">
        <v>29</v>
      </c>
      <c r="Q80" s="39" t="s">
        <v>39</v>
      </c>
    </row>
    <row r="81" spans="1:17" s="27" customFormat="1" ht="32.25" customHeight="1" thickBot="1" x14ac:dyDescent="0.35">
      <c r="A81" s="84" t="s">
        <v>21</v>
      </c>
      <c r="B81" s="85"/>
      <c r="C81" s="33"/>
      <c r="D81" s="33"/>
      <c r="E81" s="26"/>
      <c r="F81" s="26"/>
      <c r="G81" s="26"/>
      <c r="H81" s="26"/>
      <c r="I81" s="26"/>
      <c r="J81" s="28">
        <f t="shared" ref="J81:O81" si="40">SUM(J80:J80)</f>
        <v>249245.38</v>
      </c>
      <c r="K81" s="28">
        <f>SUM(K80:K80)</f>
        <v>249245.38</v>
      </c>
      <c r="L81" s="28">
        <f t="shared" si="40"/>
        <v>0</v>
      </c>
      <c r="M81" s="28">
        <f t="shared" si="40"/>
        <v>0</v>
      </c>
      <c r="N81" s="28">
        <f t="shared" si="40"/>
        <v>249245.38</v>
      </c>
      <c r="O81" s="28">
        <f t="shared" si="40"/>
        <v>0</v>
      </c>
      <c r="P81" s="32"/>
      <c r="Q81" s="29"/>
    </row>
    <row r="82" spans="1:17" s="24" customFormat="1" ht="47.25" customHeight="1" x14ac:dyDescent="0.25">
      <c r="A82" s="86" t="s">
        <v>146</v>
      </c>
      <c r="B82" s="87"/>
      <c r="C82" s="87"/>
      <c r="D82" s="87"/>
      <c r="E82" s="43"/>
      <c r="F82" s="43"/>
      <c r="G82" s="43"/>
      <c r="H82" s="44"/>
      <c r="I82" s="44"/>
      <c r="J82" s="45">
        <f>SUM(J81)</f>
        <v>249245.38</v>
      </c>
      <c r="K82" s="45">
        <f>SUM(K83:K85)</f>
        <v>249245.38</v>
      </c>
      <c r="L82" s="45">
        <f t="shared" ref="L82:O82" si="41">SUM(L81)</f>
        <v>0</v>
      </c>
      <c r="M82" s="45">
        <f t="shared" si="41"/>
        <v>0</v>
      </c>
      <c r="N82" s="45">
        <f t="shared" si="41"/>
        <v>249245.38</v>
      </c>
      <c r="O82" s="45">
        <f t="shared" si="41"/>
        <v>0</v>
      </c>
      <c r="P82" s="46"/>
      <c r="Q82" s="47"/>
    </row>
    <row r="83" spans="1:17" s="24" customFormat="1" ht="47.25" customHeight="1" x14ac:dyDescent="0.25">
      <c r="A83" s="7" t="s">
        <v>138</v>
      </c>
      <c r="B83" s="8"/>
      <c r="C83" s="13"/>
      <c r="D83" s="8"/>
      <c r="E83" s="8"/>
      <c r="F83" s="8"/>
      <c r="G83" s="8"/>
      <c r="H83" s="8"/>
      <c r="I83" s="8"/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7"/>
      <c r="Q83" s="19"/>
    </row>
    <row r="84" spans="1:17" s="24" customFormat="1" ht="47.25" customHeight="1" x14ac:dyDescent="0.25">
      <c r="A84" s="9" t="s">
        <v>145</v>
      </c>
      <c r="B84" s="10"/>
      <c r="C84" s="15"/>
      <c r="D84" s="10"/>
      <c r="E84" s="10"/>
      <c r="F84" s="10"/>
      <c r="G84" s="10"/>
      <c r="H84" s="10"/>
      <c r="I84" s="10"/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8"/>
      <c r="Q84" s="20"/>
    </row>
    <row r="85" spans="1:17" s="24" customFormat="1" ht="47.25" customHeight="1" thickBot="1" x14ac:dyDescent="0.3">
      <c r="A85" s="11" t="s">
        <v>147</v>
      </c>
      <c r="B85" s="12"/>
      <c r="C85" s="12"/>
      <c r="D85" s="12"/>
      <c r="E85" s="12"/>
      <c r="F85" s="12"/>
      <c r="G85" s="12"/>
      <c r="H85" s="12"/>
      <c r="I85" s="12"/>
      <c r="J85" s="21">
        <f>SUM(J80)</f>
        <v>249245.38</v>
      </c>
      <c r="K85" s="21">
        <f t="shared" ref="K85:O85" si="42">SUM(K80)</f>
        <v>249245.38</v>
      </c>
      <c r="L85" s="21">
        <f t="shared" si="42"/>
        <v>0</v>
      </c>
      <c r="M85" s="21">
        <f t="shared" si="42"/>
        <v>0</v>
      </c>
      <c r="N85" s="21">
        <f t="shared" si="42"/>
        <v>249245.38</v>
      </c>
      <c r="O85" s="21">
        <f t="shared" si="42"/>
        <v>0</v>
      </c>
      <c r="P85" s="22"/>
      <c r="Q85" s="23"/>
    </row>
    <row r="86" spans="1:17" s="25" customFormat="1" ht="60" customHeight="1" thickBot="1" x14ac:dyDescent="0.3">
      <c r="A86" s="66" t="s">
        <v>30</v>
      </c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8"/>
    </row>
    <row r="87" spans="1:17" s="24" customFormat="1" ht="89.25" customHeight="1" thickBot="1" x14ac:dyDescent="0.3">
      <c r="A87" s="34">
        <v>1</v>
      </c>
      <c r="B87" s="35" t="s">
        <v>22</v>
      </c>
      <c r="C87" s="35" t="s">
        <v>22</v>
      </c>
      <c r="D87" s="35" t="s">
        <v>22</v>
      </c>
      <c r="E87" s="35" t="s">
        <v>22</v>
      </c>
      <c r="F87" s="35" t="s">
        <v>22</v>
      </c>
      <c r="G87" s="35" t="s">
        <v>22</v>
      </c>
      <c r="H87" s="35" t="s">
        <v>22</v>
      </c>
      <c r="I87" s="35" t="s">
        <v>22</v>
      </c>
      <c r="J87" s="37">
        <v>0</v>
      </c>
      <c r="K87" s="37">
        <f>SUM(L87:O87)</f>
        <v>0</v>
      </c>
      <c r="L87" s="37">
        <v>0</v>
      </c>
      <c r="M87" s="37">
        <v>0</v>
      </c>
      <c r="N87" s="37">
        <v>0</v>
      </c>
      <c r="O87" s="37">
        <v>0</v>
      </c>
      <c r="P87" s="38" t="s">
        <v>30</v>
      </c>
      <c r="Q87" s="39" t="s">
        <v>22</v>
      </c>
    </row>
    <row r="88" spans="1:17" s="27" customFormat="1" ht="32.25" customHeight="1" thickBot="1" x14ac:dyDescent="0.35">
      <c r="A88" s="84" t="s">
        <v>148</v>
      </c>
      <c r="B88" s="85"/>
      <c r="C88" s="33"/>
      <c r="D88" s="33"/>
      <c r="E88" s="26"/>
      <c r="F88" s="26"/>
      <c r="G88" s="26"/>
      <c r="H88" s="26"/>
      <c r="I88" s="26"/>
      <c r="J88" s="28">
        <f>SUM(J87)</f>
        <v>0</v>
      </c>
      <c r="K88" s="28">
        <f>SUM(K87)</f>
        <v>0</v>
      </c>
      <c r="L88" s="28">
        <f t="shared" ref="L88:O88" si="43">SUM(L87)</f>
        <v>0</v>
      </c>
      <c r="M88" s="28">
        <f t="shared" si="43"/>
        <v>0</v>
      </c>
      <c r="N88" s="28">
        <f t="shared" si="43"/>
        <v>0</v>
      </c>
      <c r="O88" s="28">
        <f t="shared" si="43"/>
        <v>0</v>
      </c>
      <c r="P88" s="32"/>
      <c r="Q88" s="29"/>
    </row>
    <row r="89" spans="1:17" s="24" customFormat="1" ht="47.25" customHeight="1" x14ac:dyDescent="0.25">
      <c r="A89" s="86" t="s">
        <v>149</v>
      </c>
      <c r="B89" s="87"/>
      <c r="C89" s="87"/>
      <c r="D89" s="87"/>
      <c r="E89" s="43"/>
      <c r="F89" s="43"/>
      <c r="G89" s="43"/>
      <c r="H89" s="44"/>
      <c r="I89" s="44"/>
      <c r="J89" s="45">
        <v>0</v>
      </c>
      <c r="K89" s="45">
        <v>0</v>
      </c>
      <c r="L89" s="45">
        <v>0</v>
      </c>
      <c r="M89" s="45">
        <v>0</v>
      </c>
      <c r="N89" s="45">
        <v>0</v>
      </c>
      <c r="O89" s="45">
        <v>0</v>
      </c>
      <c r="P89" s="46"/>
      <c r="Q89" s="47"/>
    </row>
    <row r="90" spans="1:17" s="24" customFormat="1" ht="47.25" customHeight="1" x14ac:dyDescent="0.25">
      <c r="A90" s="7" t="s">
        <v>138</v>
      </c>
      <c r="B90" s="8"/>
      <c r="C90" s="13"/>
      <c r="D90" s="8"/>
      <c r="E90" s="8"/>
      <c r="F90" s="8"/>
      <c r="G90" s="8"/>
      <c r="H90" s="8"/>
      <c r="I90" s="8"/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7"/>
      <c r="Q90" s="19"/>
    </row>
    <row r="91" spans="1:17" s="24" customFormat="1" ht="47.25" customHeight="1" x14ac:dyDescent="0.25">
      <c r="A91" s="9" t="s">
        <v>145</v>
      </c>
      <c r="B91" s="10"/>
      <c r="C91" s="15"/>
      <c r="D91" s="10"/>
      <c r="E91" s="10"/>
      <c r="F91" s="10"/>
      <c r="G91" s="10"/>
      <c r="H91" s="10"/>
      <c r="I91" s="10"/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8"/>
      <c r="Q91" s="20"/>
    </row>
    <row r="92" spans="1:17" s="24" customFormat="1" ht="47.25" customHeight="1" thickBot="1" x14ac:dyDescent="0.3">
      <c r="A92" s="11" t="s">
        <v>150</v>
      </c>
      <c r="B92" s="12"/>
      <c r="C92" s="12"/>
      <c r="D92" s="12"/>
      <c r="E92" s="12"/>
      <c r="F92" s="12"/>
      <c r="G92" s="12"/>
      <c r="H92" s="12"/>
      <c r="I92" s="12"/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2"/>
      <c r="Q92" s="23"/>
    </row>
    <row r="93" spans="1:17" s="25" customFormat="1" ht="60" customHeight="1" thickBot="1" x14ac:dyDescent="0.3">
      <c r="A93" s="66" t="s">
        <v>31</v>
      </c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8"/>
    </row>
    <row r="94" spans="1:17" s="24" customFormat="1" ht="89.25" customHeight="1" thickBot="1" x14ac:dyDescent="0.3">
      <c r="A94" s="34">
        <v>1</v>
      </c>
      <c r="B94" s="35" t="s">
        <v>22</v>
      </c>
      <c r="C94" s="35" t="s">
        <v>22</v>
      </c>
      <c r="D94" s="35" t="s">
        <v>22</v>
      </c>
      <c r="E94" s="35" t="s">
        <v>22</v>
      </c>
      <c r="F94" s="35" t="s">
        <v>22</v>
      </c>
      <c r="G94" s="35" t="s">
        <v>22</v>
      </c>
      <c r="H94" s="35" t="s">
        <v>22</v>
      </c>
      <c r="I94" s="35" t="s">
        <v>22</v>
      </c>
      <c r="J94" s="37">
        <v>0</v>
      </c>
      <c r="K94" s="37">
        <f>SUM(L94:O94)</f>
        <v>0</v>
      </c>
      <c r="L94" s="37">
        <v>0</v>
      </c>
      <c r="M94" s="37">
        <v>0</v>
      </c>
      <c r="N94" s="37">
        <v>0</v>
      </c>
      <c r="O94" s="37">
        <v>0</v>
      </c>
      <c r="P94" s="38" t="s">
        <v>31</v>
      </c>
      <c r="Q94" s="39" t="s">
        <v>22</v>
      </c>
    </row>
    <row r="95" spans="1:17" s="27" customFormat="1" ht="32.25" customHeight="1" thickBot="1" x14ac:dyDescent="0.35">
      <c r="A95" s="84" t="s">
        <v>148</v>
      </c>
      <c r="B95" s="85"/>
      <c r="C95" s="33"/>
      <c r="D95" s="33"/>
      <c r="E95" s="26"/>
      <c r="F95" s="26"/>
      <c r="G95" s="26"/>
      <c r="H95" s="26"/>
      <c r="I95" s="26"/>
      <c r="J95" s="28">
        <f>SUM(J94)</f>
        <v>0</v>
      </c>
      <c r="K95" s="28">
        <f>SUM(K94)</f>
        <v>0</v>
      </c>
      <c r="L95" s="28">
        <f t="shared" ref="L95:O95" si="44">SUM(L94)</f>
        <v>0</v>
      </c>
      <c r="M95" s="28">
        <f t="shared" si="44"/>
        <v>0</v>
      </c>
      <c r="N95" s="28">
        <f t="shared" si="44"/>
        <v>0</v>
      </c>
      <c r="O95" s="28">
        <f t="shared" si="44"/>
        <v>0</v>
      </c>
      <c r="P95" s="32"/>
      <c r="Q95" s="29"/>
    </row>
    <row r="96" spans="1:17" s="24" customFormat="1" ht="47.25" customHeight="1" x14ac:dyDescent="0.25">
      <c r="A96" s="86" t="s">
        <v>149</v>
      </c>
      <c r="B96" s="87"/>
      <c r="C96" s="87"/>
      <c r="D96" s="87"/>
      <c r="E96" s="43"/>
      <c r="F96" s="43"/>
      <c r="G96" s="43"/>
      <c r="H96" s="44"/>
      <c r="I96" s="44"/>
      <c r="J96" s="45">
        <v>0</v>
      </c>
      <c r="K96" s="45">
        <v>0</v>
      </c>
      <c r="L96" s="45">
        <v>0</v>
      </c>
      <c r="M96" s="45">
        <v>0</v>
      </c>
      <c r="N96" s="45">
        <v>0</v>
      </c>
      <c r="O96" s="45">
        <v>0</v>
      </c>
      <c r="P96" s="46"/>
      <c r="Q96" s="47"/>
    </row>
    <row r="97" spans="1:17" s="24" customFormat="1" ht="47.25" customHeight="1" x14ac:dyDescent="0.25">
      <c r="A97" s="7" t="s">
        <v>138</v>
      </c>
      <c r="B97" s="8"/>
      <c r="C97" s="13"/>
      <c r="D97" s="8"/>
      <c r="E97" s="8"/>
      <c r="F97" s="8"/>
      <c r="G97" s="8"/>
      <c r="H97" s="8"/>
      <c r="I97" s="8"/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7"/>
      <c r="Q97" s="19"/>
    </row>
    <row r="98" spans="1:17" s="24" customFormat="1" ht="47.25" customHeight="1" x14ac:dyDescent="0.25">
      <c r="A98" s="9" t="s">
        <v>145</v>
      </c>
      <c r="B98" s="10"/>
      <c r="C98" s="15"/>
      <c r="D98" s="10"/>
      <c r="E98" s="10"/>
      <c r="F98" s="10"/>
      <c r="G98" s="10"/>
      <c r="H98" s="10"/>
      <c r="I98" s="10"/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8"/>
      <c r="Q98" s="20"/>
    </row>
    <row r="99" spans="1:17" s="24" customFormat="1" ht="47.25" customHeight="1" thickBot="1" x14ac:dyDescent="0.3">
      <c r="A99" s="11" t="s">
        <v>150</v>
      </c>
      <c r="B99" s="12"/>
      <c r="C99" s="12"/>
      <c r="D99" s="12"/>
      <c r="E99" s="12"/>
      <c r="F99" s="12"/>
      <c r="G99" s="12"/>
      <c r="H99" s="12"/>
      <c r="I99" s="12"/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2"/>
      <c r="Q99" s="23"/>
    </row>
    <row r="100" spans="1:17" s="25" customFormat="1" ht="60" customHeight="1" thickBot="1" x14ac:dyDescent="0.3">
      <c r="A100" s="66" t="s">
        <v>32</v>
      </c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8"/>
    </row>
    <row r="101" spans="1:17" s="24" customFormat="1" ht="89.25" customHeight="1" x14ac:dyDescent="0.25">
      <c r="A101" s="34">
        <v>1</v>
      </c>
      <c r="B101" s="91" t="s">
        <v>52</v>
      </c>
      <c r="C101" s="96">
        <v>4811002246</v>
      </c>
      <c r="D101" s="35" t="s">
        <v>128</v>
      </c>
      <c r="E101" s="35" t="s">
        <v>22</v>
      </c>
      <c r="F101" s="35" t="s">
        <v>22</v>
      </c>
      <c r="G101" s="35" t="s">
        <v>22</v>
      </c>
      <c r="H101" s="36" t="s">
        <v>130</v>
      </c>
      <c r="I101" s="35" t="s">
        <v>131</v>
      </c>
      <c r="J101" s="37">
        <f>K101</f>
        <v>1500000</v>
      </c>
      <c r="K101" s="37">
        <f>SUM(L101:O101)</f>
        <v>1500000</v>
      </c>
      <c r="L101" s="37">
        <v>0</v>
      </c>
      <c r="M101" s="37">
        <v>0</v>
      </c>
      <c r="N101" s="37">
        <v>1500000</v>
      </c>
      <c r="O101" s="37">
        <v>0</v>
      </c>
      <c r="P101" s="38" t="s">
        <v>32</v>
      </c>
      <c r="Q101" s="39" t="s">
        <v>39</v>
      </c>
    </row>
    <row r="102" spans="1:17" s="24" customFormat="1" ht="89.25" customHeight="1" thickBot="1" x14ac:dyDescent="0.3">
      <c r="A102" s="34">
        <v>2</v>
      </c>
      <c r="B102" s="93"/>
      <c r="C102" s="97"/>
      <c r="D102" s="35" t="s">
        <v>129</v>
      </c>
      <c r="E102" s="35" t="s">
        <v>22</v>
      </c>
      <c r="F102" s="35" t="s">
        <v>22</v>
      </c>
      <c r="G102" s="35" t="s">
        <v>22</v>
      </c>
      <c r="H102" s="36" t="s">
        <v>132</v>
      </c>
      <c r="I102" s="35" t="s">
        <v>133</v>
      </c>
      <c r="J102" s="37">
        <f>K102</f>
        <v>150000</v>
      </c>
      <c r="K102" s="37">
        <f>SUM(L102:O102)</f>
        <v>150000</v>
      </c>
      <c r="L102" s="37">
        <v>0</v>
      </c>
      <c r="M102" s="37">
        <v>0</v>
      </c>
      <c r="N102" s="37">
        <v>150000</v>
      </c>
      <c r="O102" s="37">
        <v>0</v>
      </c>
      <c r="P102" s="38" t="s">
        <v>32</v>
      </c>
      <c r="Q102" s="39" t="s">
        <v>39</v>
      </c>
    </row>
    <row r="103" spans="1:17" s="27" customFormat="1" ht="32.25" customHeight="1" thickBot="1" x14ac:dyDescent="0.35">
      <c r="A103" s="84" t="s">
        <v>20</v>
      </c>
      <c r="B103" s="85"/>
      <c r="C103" s="33"/>
      <c r="D103" s="33"/>
      <c r="E103" s="26"/>
      <c r="F103" s="26"/>
      <c r="G103" s="26"/>
      <c r="H103" s="26"/>
      <c r="I103" s="26"/>
      <c r="J103" s="28">
        <f>SUM(J101:J102)</f>
        <v>1650000</v>
      </c>
      <c r="K103" s="28">
        <f t="shared" ref="K103:O103" si="45">SUM(K101:K102)</f>
        <v>1650000</v>
      </c>
      <c r="L103" s="28">
        <f t="shared" si="45"/>
        <v>0</v>
      </c>
      <c r="M103" s="28">
        <f t="shared" si="45"/>
        <v>0</v>
      </c>
      <c r="N103" s="28">
        <f t="shared" si="45"/>
        <v>1650000</v>
      </c>
      <c r="O103" s="28">
        <f t="shared" si="45"/>
        <v>0</v>
      </c>
      <c r="P103" s="32"/>
      <c r="Q103" s="29"/>
    </row>
    <row r="104" spans="1:17" s="24" customFormat="1" ht="47.25" customHeight="1" x14ac:dyDescent="0.25">
      <c r="A104" s="86" t="s">
        <v>151</v>
      </c>
      <c r="B104" s="87"/>
      <c r="C104" s="87"/>
      <c r="D104" s="87"/>
      <c r="E104" s="43"/>
      <c r="F104" s="43"/>
      <c r="G104" s="43"/>
      <c r="H104" s="44"/>
      <c r="I104" s="44"/>
      <c r="J104" s="45">
        <f>SUM(J103)</f>
        <v>1650000</v>
      </c>
      <c r="K104" s="45">
        <f>SUM(K105:K107)</f>
        <v>1650000</v>
      </c>
      <c r="L104" s="45">
        <f t="shared" ref="L104:O104" si="46">SUM(L103)</f>
        <v>0</v>
      </c>
      <c r="M104" s="45">
        <f t="shared" si="46"/>
        <v>0</v>
      </c>
      <c r="N104" s="45">
        <f t="shared" si="46"/>
        <v>1650000</v>
      </c>
      <c r="O104" s="45">
        <f t="shared" si="46"/>
        <v>0</v>
      </c>
      <c r="P104" s="46"/>
      <c r="Q104" s="47"/>
    </row>
    <row r="105" spans="1:17" s="24" customFormat="1" ht="47.25" customHeight="1" x14ac:dyDescent="0.25">
      <c r="A105" s="7" t="s">
        <v>138</v>
      </c>
      <c r="B105" s="8"/>
      <c r="C105" s="13"/>
      <c r="D105" s="8"/>
      <c r="E105" s="8"/>
      <c r="F105" s="8"/>
      <c r="G105" s="8"/>
      <c r="H105" s="8"/>
      <c r="I105" s="8"/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7"/>
      <c r="Q105" s="19"/>
    </row>
    <row r="106" spans="1:17" s="24" customFormat="1" ht="47.25" customHeight="1" x14ac:dyDescent="0.25">
      <c r="A106" s="9" t="s">
        <v>145</v>
      </c>
      <c r="B106" s="10"/>
      <c r="C106" s="15"/>
      <c r="D106" s="10"/>
      <c r="E106" s="10"/>
      <c r="F106" s="10"/>
      <c r="G106" s="10"/>
      <c r="H106" s="10"/>
      <c r="I106" s="10"/>
      <c r="J106" s="16">
        <v>0</v>
      </c>
      <c r="K106" s="16">
        <v>0</v>
      </c>
      <c r="L106" s="16">
        <f>SUM(L101)</f>
        <v>0</v>
      </c>
      <c r="M106" s="16">
        <f>SUM(M101)</f>
        <v>0</v>
      </c>
      <c r="N106" s="16">
        <v>0</v>
      </c>
      <c r="O106" s="16">
        <f>SUM(O101)</f>
        <v>0</v>
      </c>
      <c r="P106" s="18"/>
      <c r="Q106" s="20"/>
    </row>
    <row r="107" spans="1:17" s="24" customFormat="1" ht="47.25" customHeight="1" thickBot="1" x14ac:dyDescent="0.3">
      <c r="A107" s="11" t="s">
        <v>162</v>
      </c>
      <c r="B107" s="12"/>
      <c r="C107" s="12"/>
      <c r="D107" s="12"/>
      <c r="E107" s="12"/>
      <c r="F107" s="12"/>
      <c r="G107" s="12"/>
      <c r="H107" s="12"/>
      <c r="I107" s="12"/>
      <c r="J107" s="21">
        <f>SUM(J101:J102)</f>
        <v>1650000</v>
      </c>
      <c r="K107" s="21">
        <f t="shared" ref="K107:O107" si="47">SUM(K101:K102)</f>
        <v>1650000</v>
      </c>
      <c r="L107" s="21">
        <f t="shared" si="47"/>
        <v>0</v>
      </c>
      <c r="M107" s="21">
        <f t="shared" si="47"/>
        <v>0</v>
      </c>
      <c r="N107" s="21">
        <f t="shared" si="47"/>
        <v>1650000</v>
      </c>
      <c r="O107" s="21">
        <f t="shared" si="47"/>
        <v>0</v>
      </c>
      <c r="P107" s="22"/>
      <c r="Q107" s="23"/>
    </row>
    <row r="108" spans="1:17" s="25" customFormat="1" ht="60" customHeight="1" thickBot="1" x14ac:dyDescent="0.3">
      <c r="A108" s="66" t="s">
        <v>33</v>
      </c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8"/>
    </row>
    <row r="109" spans="1:17" s="24" customFormat="1" ht="89.25" customHeight="1" thickBot="1" x14ac:dyDescent="0.3">
      <c r="A109" s="34">
        <v>1</v>
      </c>
      <c r="B109" s="35" t="s">
        <v>22</v>
      </c>
      <c r="C109" s="35" t="s">
        <v>22</v>
      </c>
      <c r="D109" s="35" t="s">
        <v>22</v>
      </c>
      <c r="E109" s="35" t="s">
        <v>22</v>
      </c>
      <c r="F109" s="35" t="s">
        <v>22</v>
      </c>
      <c r="G109" s="35" t="s">
        <v>22</v>
      </c>
      <c r="H109" s="35" t="s">
        <v>22</v>
      </c>
      <c r="I109" s="35" t="s">
        <v>22</v>
      </c>
      <c r="J109" s="37">
        <v>0</v>
      </c>
      <c r="K109" s="37">
        <f>SUM(L109:O109)</f>
        <v>0</v>
      </c>
      <c r="L109" s="37">
        <v>0</v>
      </c>
      <c r="M109" s="37">
        <v>0</v>
      </c>
      <c r="N109" s="37">
        <v>0</v>
      </c>
      <c r="O109" s="37">
        <v>0</v>
      </c>
      <c r="P109" s="38" t="s">
        <v>33</v>
      </c>
      <c r="Q109" s="39"/>
    </row>
    <row r="110" spans="1:17" s="27" customFormat="1" ht="32.25" customHeight="1" thickBot="1" x14ac:dyDescent="0.35">
      <c r="A110" s="84" t="s">
        <v>148</v>
      </c>
      <c r="B110" s="85"/>
      <c r="C110" s="33"/>
      <c r="D110" s="33"/>
      <c r="E110" s="26"/>
      <c r="F110" s="26"/>
      <c r="G110" s="26"/>
      <c r="H110" s="26"/>
      <c r="I110" s="26"/>
      <c r="J110" s="28">
        <f>SUM(J109)</f>
        <v>0</v>
      </c>
      <c r="K110" s="28">
        <f t="shared" ref="K110:O110" si="48">SUM(K109)</f>
        <v>0</v>
      </c>
      <c r="L110" s="28">
        <f t="shared" si="48"/>
        <v>0</v>
      </c>
      <c r="M110" s="28">
        <f t="shared" si="48"/>
        <v>0</v>
      </c>
      <c r="N110" s="28">
        <f t="shared" si="48"/>
        <v>0</v>
      </c>
      <c r="O110" s="28">
        <f t="shared" si="48"/>
        <v>0</v>
      </c>
      <c r="P110" s="32"/>
      <c r="Q110" s="29"/>
    </row>
    <row r="111" spans="1:17" s="24" customFormat="1" ht="47.25" customHeight="1" x14ac:dyDescent="0.25">
      <c r="A111" s="86" t="s">
        <v>149</v>
      </c>
      <c r="B111" s="87"/>
      <c r="C111" s="87"/>
      <c r="D111" s="87"/>
      <c r="E111" s="43"/>
      <c r="F111" s="43"/>
      <c r="G111" s="43"/>
      <c r="H111" s="44"/>
      <c r="I111" s="44"/>
      <c r="J111" s="45">
        <f>SUM(J112:J114)</f>
        <v>0</v>
      </c>
      <c r="K111" s="45">
        <f>SUM(K112:K114)</f>
        <v>0</v>
      </c>
      <c r="L111" s="45">
        <f t="shared" ref="L111:O111" si="49">SUM(L112:L114)</f>
        <v>0</v>
      </c>
      <c r="M111" s="45">
        <f t="shared" si="49"/>
        <v>0</v>
      </c>
      <c r="N111" s="45">
        <f t="shared" si="49"/>
        <v>0</v>
      </c>
      <c r="O111" s="45">
        <f t="shared" si="49"/>
        <v>0</v>
      </c>
      <c r="P111" s="46"/>
      <c r="Q111" s="47"/>
    </row>
    <row r="112" spans="1:17" s="24" customFormat="1" ht="47.25" customHeight="1" x14ac:dyDescent="0.25">
      <c r="A112" s="7" t="s">
        <v>138</v>
      </c>
      <c r="B112" s="8"/>
      <c r="C112" s="13"/>
      <c r="D112" s="8"/>
      <c r="E112" s="8"/>
      <c r="F112" s="8"/>
      <c r="G112" s="8"/>
      <c r="H112" s="8"/>
      <c r="I112" s="8"/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7"/>
      <c r="Q112" s="19"/>
    </row>
    <row r="113" spans="1:17" s="24" customFormat="1" ht="47.25" customHeight="1" x14ac:dyDescent="0.25">
      <c r="A113" s="9" t="s">
        <v>145</v>
      </c>
      <c r="B113" s="10"/>
      <c r="C113" s="15"/>
      <c r="D113" s="10"/>
      <c r="E113" s="10"/>
      <c r="F113" s="10"/>
      <c r="G113" s="10"/>
      <c r="H113" s="10"/>
      <c r="I113" s="10"/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8"/>
      <c r="Q113" s="20"/>
    </row>
    <row r="114" spans="1:17" s="24" customFormat="1" ht="47.25" customHeight="1" thickBot="1" x14ac:dyDescent="0.3">
      <c r="A114" s="11" t="s">
        <v>150</v>
      </c>
      <c r="B114" s="12"/>
      <c r="C114" s="12"/>
      <c r="D114" s="12"/>
      <c r="E114" s="12"/>
      <c r="F114" s="12"/>
      <c r="G114" s="12"/>
      <c r="H114" s="12"/>
      <c r="I114" s="12"/>
      <c r="J114" s="21">
        <f>SUM(J110)</f>
        <v>0</v>
      </c>
      <c r="K114" s="21">
        <f t="shared" ref="K114:O114" si="50">SUM(K110)</f>
        <v>0</v>
      </c>
      <c r="L114" s="21">
        <f t="shared" si="50"/>
        <v>0</v>
      </c>
      <c r="M114" s="21">
        <f t="shared" si="50"/>
        <v>0</v>
      </c>
      <c r="N114" s="21">
        <f t="shared" si="50"/>
        <v>0</v>
      </c>
      <c r="O114" s="21">
        <f t="shared" si="50"/>
        <v>0</v>
      </c>
      <c r="P114" s="22"/>
      <c r="Q114" s="23"/>
    </row>
    <row r="115" spans="1:17" s="25" customFormat="1" ht="60" customHeight="1" thickBot="1" x14ac:dyDescent="0.3">
      <c r="A115" s="66" t="s">
        <v>34</v>
      </c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8"/>
    </row>
    <row r="116" spans="1:17" s="24" customFormat="1" ht="89.25" customHeight="1" thickBot="1" x14ac:dyDescent="0.3">
      <c r="A116" s="34">
        <v>1</v>
      </c>
      <c r="B116" s="35" t="s">
        <v>52</v>
      </c>
      <c r="C116" s="35">
        <v>4811002246</v>
      </c>
      <c r="D116" s="35" t="s">
        <v>134</v>
      </c>
      <c r="E116" s="35" t="s">
        <v>22</v>
      </c>
      <c r="F116" s="35" t="s">
        <v>22</v>
      </c>
      <c r="G116" s="35" t="s">
        <v>22</v>
      </c>
      <c r="H116" s="36" t="s">
        <v>135</v>
      </c>
      <c r="I116" s="35" t="s">
        <v>136</v>
      </c>
      <c r="J116" s="37">
        <f>K116</f>
        <v>510000</v>
      </c>
      <c r="K116" s="37">
        <f>SUM(L116:O116)</f>
        <v>510000</v>
      </c>
      <c r="L116" s="37">
        <v>0</v>
      </c>
      <c r="M116" s="37">
        <v>0</v>
      </c>
      <c r="N116" s="37">
        <v>510000</v>
      </c>
      <c r="O116" s="37">
        <v>0</v>
      </c>
      <c r="P116" s="38" t="s">
        <v>34</v>
      </c>
      <c r="Q116" s="39" t="s">
        <v>39</v>
      </c>
    </row>
    <row r="117" spans="1:17" s="27" customFormat="1" ht="32.25" customHeight="1" thickBot="1" x14ac:dyDescent="0.35">
      <c r="A117" s="84" t="s">
        <v>21</v>
      </c>
      <c r="B117" s="85"/>
      <c r="C117" s="33"/>
      <c r="D117" s="33"/>
      <c r="E117" s="26"/>
      <c r="F117" s="26"/>
      <c r="G117" s="26"/>
      <c r="H117" s="26"/>
      <c r="I117" s="26"/>
      <c r="J117" s="28">
        <f>SUM(J116:J116)</f>
        <v>510000</v>
      </c>
      <c r="K117" s="28">
        <f t="shared" ref="K117:O117" si="51">SUM(K116:K116)</f>
        <v>510000</v>
      </c>
      <c r="L117" s="28">
        <f t="shared" si="51"/>
        <v>0</v>
      </c>
      <c r="M117" s="28">
        <f t="shared" si="51"/>
        <v>0</v>
      </c>
      <c r="N117" s="28">
        <f t="shared" si="51"/>
        <v>510000</v>
      </c>
      <c r="O117" s="28">
        <f t="shared" si="51"/>
        <v>0</v>
      </c>
      <c r="P117" s="32"/>
      <c r="Q117" s="29"/>
    </row>
    <row r="118" spans="1:17" s="24" customFormat="1" ht="47.25" customHeight="1" x14ac:dyDescent="0.25">
      <c r="A118" s="86" t="s">
        <v>146</v>
      </c>
      <c r="B118" s="87"/>
      <c r="C118" s="87"/>
      <c r="D118" s="87"/>
      <c r="E118" s="43"/>
      <c r="F118" s="43"/>
      <c r="G118" s="43"/>
      <c r="H118" s="44"/>
      <c r="I118" s="44"/>
      <c r="J118" s="45">
        <f>SUM(J117)</f>
        <v>510000</v>
      </c>
      <c r="K118" s="45">
        <f>SUM(K119:K121)</f>
        <v>510000</v>
      </c>
      <c r="L118" s="45">
        <f t="shared" ref="L118:O118" si="52">SUM(L117)</f>
        <v>0</v>
      </c>
      <c r="M118" s="45">
        <f t="shared" si="52"/>
        <v>0</v>
      </c>
      <c r="N118" s="45">
        <f t="shared" si="52"/>
        <v>510000</v>
      </c>
      <c r="O118" s="45">
        <f t="shared" si="52"/>
        <v>0</v>
      </c>
      <c r="P118" s="46"/>
      <c r="Q118" s="47"/>
    </row>
    <row r="119" spans="1:17" s="24" customFormat="1" ht="47.25" customHeight="1" x14ac:dyDescent="0.25">
      <c r="A119" s="7" t="s">
        <v>138</v>
      </c>
      <c r="B119" s="8"/>
      <c r="C119" s="13"/>
      <c r="D119" s="8"/>
      <c r="E119" s="8"/>
      <c r="F119" s="8"/>
      <c r="G119" s="8"/>
      <c r="H119" s="8"/>
      <c r="I119" s="8"/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7"/>
      <c r="Q119" s="19"/>
    </row>
    <row r="120" spans="1:17" s="24" customFormat="1" ht="47.25" customHeight="1" x14ac:dyDescent="0.25">
      <c r="A120" s="9" t="s">
        <v>145</v>
      </c>
      <c r="B120" s="10"/>
      <c r="C120" s="15"/>
      <c r="D120" s="10"/>
      <c r="E120" s="10"/>
      <c r="F120" s="10"/>
      <c r="G120" s="10"/>
      <c r="H120" s="10"/>
      <c r="I120" s="10"/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8"/>
      <c r="Q120" s="20"/>
    </row>
    <row r="121" spans="1:17" s="24" customFormat="1" ht="47.25" customHeight="1" thickBot="1" x14ac:dyDescent="0.3">
      <c r="A121" s="11" t="s">
        <v>147</v>
      </c>
      <c r="B121" s="12"/>
      <c r="C121" s="12"/>
      <c r="D121" s="12"/>
      <c r="E121" s="12"/>
      <c r="F121" s="12"/>
      <c r="G121" s="12"/>
      <c r="H121" s="12"/>
      <c r="I121" s="12"/>
      <c r="J121" s="21">
        <f>SUM(J116)</f>
        <v>510000</v>
      </c>
      <c r="K121" s="21">
        <f t="shared" ref="K121:O121" si="53">SUM(K116)</f>
        <v>510000</v>
      </c>
      <c r="L121" s="21">
        <f t="shared" si="53"/>
        <v>0</v>
      </c>
      <c r="M121" s="21">
        <f t="shared" si="53"/>
        <v>0</v>
      </c>
      <c r="N121" s="21">
        <f t="shared" si="53"/>
        <v>510000</v>
      </c>
      <c r="O121" s="21">
        <f t="shared" si="53"/>
        <v>0</v>
      </c>
      <c r="P121" s="22"/>
      <c r="Q121" s="23"/>
    </row>
    <row r="122" spans="1:17" s="25" customFormat="1" ht="60" customHeight="1" thickBot="1" x14ac:dyDescent="0.3">
      <c r="A122" s="108" t="s">
        <v>163</v>
      </c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10"/>
    </row>
    <row r="123" spans="1:17" s="24" customFormat="1" ht="47.25" customHeight="1" x14ac:dyDescent="0.25">
      <c r="A123" s="86" t="s">
        <v>166</v>
      </c>
      <c r="B123" s="87"/>
      <c r="C123" s="87"/>
      <c r="D123" s="87"/>
      <c r="E123" s="43"/>
      <c r="F123" s="43"/>
      <c r="G123" s="43"/>
      <c r="H123" s="44"/>
      <c r="I123" s="44"/>
      <c r="J123" s="45">
        <f>SUM(J12+J25+J40+J50+J65+J75+J82+J89+J96+J104+J111+J118)</f>
        <v>256947236.22</v>
      </c>
      <c r="K123" s="45">
        <f>SUM(K124:K126)</f>
        <v>256947236.22000003</v>
      </c>
      <c r="L123" s="45">
        <f t="shared" ref="K123:O123" si="54">SUM(L12+L25+L40+L50+L65+L75+L82+L89+L96+L104+L111+L118)</f>
        <v>0</v>
      </c>
      <c r="M123" s="45">
        <f t="shared" si="54"/>
        <v>98922800.800000012</v>
      </c>
      <c r="N123" s="45">
        <f t="shared" si="54"/>
        <v>158024435.41999999</v>
      </c>
      <c r="O123" s="45">
        <f t="shared" si="54"/>
        <v>0</v>
      </c>
      <c r="P123" s="46"/>
      <c r="Q123" s="47"/>
    </row>
    <row r="124" spans="1:17" s="24" customFormat="1" ht="47.25" customHeight="1" x14ac:dyDescent="0.25">
      <c r="A124" s="7" t="s">
        <v>141</v>
      </c>
      <c r="B124" s="8"/>
      <c r="C124" s="13"/>
      <c r="D124" s="8"/>
      <c r="E124" s="8"/>
      <c r="F124" s="8"/>
      <c r="G124" s="8"/>
      <c r="H124" s="8"/>
      <c r="I124" s="8"/>
      <c r="J124" s="14">
        <f t="shared" ref="J124:O126" si="55">SUM(J13+J26+J41+J51+J66+J76+J83+J90+J97+J105+J112+J119)</f>
        <v>100861965.18000001</v>
      </c>
      <c r="K124" s="14">
        <f t="shared" si="55"/>
        <v>100861965.18000001</v>
      </c>
      <c r="L124" s="14">
        <f t="shared" si="55"/>
        <v>0</v>
      </c>
      <c r="M124" s="14">
        <f t="shared" si="55"/>
        <v>0</v>
      </c>
      <c r="N124" s="14">
        <f t="shared" si="55"/>
        <v>100861965.18000001</v>
      </c>
      <c r="O124" s="14">
        <f t="shared" si="55"/>
        <v>0</v>
      </c>
      <c r="P124" s="17"/>
      <c r="Q124" s="19"/>
    </row>
    <row r="125" spans="1:17" s="24" customFormat="1" ht="47.25" customHeight="1" x14ac:dyDescent="0.25">
      <c r="A125" s="9" t="s">
        <v>164</v>
      </c>
      <c r="B125" s="10"/>
      <c r="C125" s="15"/>
      <c r="D125" s="10"/>
      <c r="E125" s="10"/>
      <c r="F125" s="10"/>
      <c r="G125" s="10"/>
      <c r="H125" s="10"/>
      <c r="I125" s="10"/>
      <c r="J125" s="16">
        <f t="shared" si="55"/>
        <v>109991287.93000001</v>
      </c>
      <c r="K125" s="16">
        <f t="shared" si="55"/>
        <v>109991287.93000001</v>
      </c>
      <c r="L125" s="16">
        <f t="shared" si="55"/>
        <v>0</v>
      </c>
      <c r="M125" s="16">
        <f t="shared" si="55"/>
        <v>98922800.800000012</v>
      </c>
      <c r="N125" s="16">
        <f t="shared" si="55"/>
        <v>11068487.130000001</v>
      </c>
      <c r="O125" s="16">
        <f t="shared" si="55"/>
        <v>0</v>
      </c>
      <c r="P125" s="18"/>
      <c r="Q125" s="20"/>
    </row>
    <row r="126" spans="1:17" s="24" customFormat="1" ht="47.25" customHeight="1" thickBot="1" x14ac:dyDescent="0.3">
      <c r="A126" s="11" t="s">
        <v>165</v>
      </c>
      <c r="B126" s="12"/>
      <c r="C126" s="12"/>
      <c r="D126" s="12"/>
      <c r="E126" s="12"/>
      <c r="F126" s="12"/>
      <c r="G126" s="12"/>
      <c r="H126" s="12"/>
      <c r="I126" s="12"/>
      <c r="J126" s="21">
        <f t="shared" si="55"/>
        <v>46093983.109999999</v>
      </c>
      <c r="K126" s="21">
        <f t="shared" si="55"/>
        <v>46093983.109999999</v>
      </c>
      <c r="L126" s="21">
        <f t="shared" si="55"/>
        <v>0</v>
      </c>
      <c r="M126" s="21">
        <f t="shared" si="55"/>
        <v>0</v>
      </c>
      <c r="N126" s="21">
        <f t="shared" si="55"/>
        <v>46093983.109999999</v>
      </c>
      <c r="O126" s="21">
        <f t="shared" si="55"/>
        <v>0</v>
      </c>
      <c r="P126" s="22"/>
      <c r="Q126" s="23"/>
    </row>
    <row r="130" spans="10:10" ht="23.25" x14ac:dyDescent="0.25">
      <c r="J130" s="111"/>
    </row>
  </sheetData>
  <mergeCells count="76">
    <mergeCell ref="A122:Q122"/>
    <mergeCell ref="A123:D123"/>
    <mergeCell ref="A118:D118"/>
    <mergeCell ref="A117:B117"/>
    <mergeCell ref="A110:B110"/>
    <mergeCell ref="A111:D111"/>
    <mergeCell ref="A115:Q115"/>
    <mergeCell ref="A108:Q108"/>
    <mergeCell ref="A96:D96"/>
    <mergeCell ref="A100:Q100"/>
    <mergeCell ref="B101:B102"/>
    <mergeCell ref="C101:C102"/>
    <mergeCell ref="A103:B103"/>
    <mergeCell ref="A95:B95"/>
    <mergeCell ref="A88:B88"/>
    <mergeCell ref="A89:D89"/>
    <mergeCell ref="A93:Q93"/>
    <mergeCell ref="A104:D104"/>
    <mergeCell ref="A82:D82"/>
    <mergeCell ref="A86:Q86"/>
    <mergeCell ref="A75:D75"/>
    <mergeCell ref="A79:Q79"/>
    <mergeCell ref="A81:B81"/>
    <mergeCell ref="B70:B73"/>
    <mergeCell ref="C70:C73"/>
    <mergeCell ref="A74:B74"/>
    <mergeCell ref="A62:B62"/>
    <mergeCell ref="A65:D65"/>
    <mergeCell ref="A69:Q69"/>
    <mergeCell ref="A64:B64"/>
    <mergeCell ref="A54:Q54"/>
    <mergeCell ref="B55:B59"/>
    <mergeCell ref="C55:C59"/>
    <mergeCell ref="A60:B60"/>
    <mergeCell ref="A49:B49"/>
    <mergeCell ref="B30:B32"/>
    <mergeCell ref="C30:C32"/>
    <mergeCell ref="C34:C35"/>
    <mergeCell ref="B34:B35"/>
    <mergeCell ref="A50:D50"/>
    <mergeCell ref="C45:C48"/>
    <mergeCell ref="B45:B48"/>
    <mergeCell ref="A24:B24"/>
    <mergeCell ref="A25:D25"/>
    <mergeCell ref="A29:Q29"/>
    <mergeCell ref="C17:C23"/>
    <mergeCell ref="B17:B23"/>
    <mergeCell ref="A33:B33"/>
    <mergeCell ref="A36:B36"/>
    <mergeCell ref="A40:D40"/>
    <mergeCell ref="A44:Q44"/>
    <mergeCell ref="A39:B39"/>
    <mergeCell ref="C37:C38"/>
    <mergeCell ref="B37:B38"/>
    <mergeCell ref="A7:B7"/>
    <mergeCell ref="E3:E4"/>
    <mergeCell ref="F3:F4"/>
    <mergeCell ref="G3:G4"/>
    <mergeCell ref="B8:B10"/>
    <mergeCell ref="C8:C10"/>
    <mergeCell ref="A16:Q16"/>
    <mergeCell ref="N1:Q1"/>
    <mergeCell ref="J3:J4"/>
    <mergeCell ref="Q3:Q4"/>
    <mergeCell ref="A2:Q2"/>
    <mergeCell ref="P3:P4"/>
    <mergeCell ref="K3:O3"/>
    <mergeCell ref="A3:A4"/>
    <mergeCell ref="B3:B4"/>
    <mergeCell ref="C3:C4"/>
    <mergeCell ref="D3:D4"/>
    <mergeCell ref="H3:H4"/>
    <mergeCell ref="I3:I4"/>
    <mergeCell ref="A11:B11"/>
    <mergeCell ref="A12:D12"/>
    <mergeCell ref="A5:Q5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10</v>
      </c>
    </row>
    <row r="3" spans="2:2" ht="31.5" x14ac:dyDescent="0.25">
      <c r="B3" s="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2025_ЦЗ</vt:lpstr>
      <vt:lpstr>Лист2</vt:lpstr>
      <vt:lpstr>'2025_ЦЗ'!Область_печати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u1605</cp:lastModifiedBy>
  <cp:lastPrinted>2023-12-27T12:41:30Z</cp:lastPrinted>
  <dcterms:created xsi:type="dcterms:W3CDTF">2021-07-02T07:35:59Z</dcterms:created>
  <dcterms:modified xsi:type="dcterms:W3CDTF">2025-01-17T09:59:10Z</dcterms:modified>
</cp:coreProperties>
</file>