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showInkAnnotation="0"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_2026 год\на Сайт\с учетом госпрограмм\"/>
    </mc:Choice>
  </mc:AlternateContent>
  <xr:revisionPtr revIDLastSave="0" documentId="13_ncr:1_{53D0E0C8-268F-4986-8E25-60B4B61CE9C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2026_ЦЗ" sheetId="1" r:id="rId1"/>
    <sheet name="Лист2" sheetId="4" state="hidden" r:id="rId2"/>
  </sheets>
  <definedNames>
    <definedName name="Print_Area" localSheetId="0">'2026_ЦЗ'!$A$1:$Q$11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108" i="1" l="1"/>
  <c r="K107" i="1"/>
  <c r="L107" i="1"/>
  <c r="M107" i="1"/>
  <c r="N107" i="1"/>
  <c r="O107" i="1"/>
  <c r="J107" i="1"/>
  <c r="K76" i="1" l="1"/>
  <c r="K73" i="1" s="1"/>
  <c r="L76" i="1"/>
  <c r="M76" i="1"/>
  <c r="N76" i="1"/>
  <c r="O76" i="1"/>
  <c r="J76" i="1"/>
  <c r="L73" i="1"/>
  <c r="M73" i="1"/>
  <c r="N73" i="1"/>
  <c r="L72" i="1"/>
  <c r="M72" i="1"/>
  <c r="N72" i="1"/>
  <c r="O72" i="1"/>
  <c r="O73" i="1" s="1"/>
  <c r="J72" i="1"/>
  <c r="J73" i="1" s="1"/>
  <c r="K71" i="1"/>
  <c r="K72" i="1" s="1"/>
  <c r="L62" i="1"/>
  <c r="M62" i="1"/>
  <c r="N62" i="1"/>
  <c r="O62" i="1"/>
  <c r="J62" i="1"/>
  <c r="L59" i="1"/>
  <c r="O59" i="1"/>
  <c r="J59" i="1"/>
  <c r="K58" i="1"/>
  <c r="K59" i="1" s="1"/>
  <c r="L58" i="1"/>
  <c r="M58" i="1"/>
  <c r="M59" i="1" s="1"/>
  <c r="N58" i="1"/>
  <c r="N59" i="1" s="1"/>
  <c r="O58" i="1"/>
  <c r="J58" i="1"/>
  <c r="K57" i="1"/>
  <c r="K62" i="1" s="1"/>
  <c r="K55" i="1"/>
  <c r="L55" i="1"/>
  <c r="M55" i="1"/>
  <c r="N55" i="1"/>
  <c r="O55" i="1"/>
  <c r="J55" i="1"/>
  <c r="L54" i="1"/>
  <c r="L108" i="1" s="1"/>
  <c r="M54" i="1"/>
  <c r="M108" i="1" s="1"/>
  <c r="N54" i="1"/>
  <c r="N108" i="1" s="1"/>
  <c r="O54" i="1"/>
  <c r="O108" i="1" s="1"/>
  <c r="J54" i="1"/>
  <c r="J108" i="1" s="1"/>
  <c r="O52" i="1"/>
  <c r="K50" i="1"/>
  <c r="K51" i="1" s="1"/>
  <c r="J51" i="1"/>
  <c r="L51" i="1"/>
  <c r="M51" i="1"/>
  <c r="N51" i="1"/>
  <c r="K49" i="1"/>
  <c r="L49" i="1"/>
  <c r="M49" i="1"/>
  <c r="N49" i="1"/>
  <c r="O49" i="1"/>
  <c r="J49" i="1"/>
  <c r="K47" i="1"/>
  <c r="K52" i="1" s="1"/>
  <c r="L47" i="1"/>
  <c r="L52" i="1" s="1"/>
  <c r="M47" i="1"/>
  <c r="N47" i="1"/>
  <c r="O47" i="1"/>
  <c r="J47" i="1"/>
  <c r="J52" i="1" s="1"/>
  <c r="K48" i="1"/>
  <c r="K46" i="1"/>
  <c r="L44" i="1"/>
  <c r="M44" i="1"/>
  <c r="N44" i="1"/>
  <c r="O44" i="1"/>
  <c r="J44" i="1"/>
  <c r="M41" i="1"/>
  <c r="J41" i="1"/>
  <c r="L40" i="1"/>
  <c r="L41" i="1" s="1"/>
  <c r="M40" i="1"/>
  <c r="N40" i="1"/>
  <c r="N41" i="1" s="1"/>
  <c r="O40" i="1"/>
  <c r="O41" i="1" s="1"/>
  <c r="J40" i="1"/>
  <c r="K39" i="1"/>
  <c r="K40" i="1" s="1"/>
  <c r="K41" i="1" s="1"/>
  <c r="K38" i="1"/>
  <c r="L38" i="1"/>
  <c r="M38" i="1"/>
  <c r="N38" i="1"/>
  <c r="O38" i="1"/>
  <c r="J38" i="1"/>
  <c r="K37" i="1"/>
  <c r="K36" i="1"/>
  <c r="K34" i="1"/>
  <c r="L34" i="1"/>
  <c r="M34" i="1"/>
  <c r="N34" i="1"/>
  <c r="O34" i="1"/>
  <c r="J34" i="1"/>
  <c r="M31" i="1"/>
  <c r="N31" i="1"/>
  <c r="L30" i="1"/>
  <c r="L31" i="1" s="1"/>
  <c r="M30" i="1"/>
  <c r="N30" i="1"/>
  <c r="O30" i="1"/>
  <c r="O31" i="1" s="1"/>
  <c r="P30" i="1"/>
  <c r="J30" i="1"/>
  <c r="J31" i="1" s="1"/>
  <c r="K29" i="1"/>
  <c r="K30" i="1" s="1"/>
  <c r="K31" i="1" s="1"/>
  <c r="K28" i="1"/>
  <c r="L28" i="1"/>
  <c r="M28" i="1"/>
  <c r="N28" i="1"/>
  <c r="O28" i="1"/>
  <c r="J28" i="1"/>
  <c r="K27" i="1"/>
  <c r="K26" i="1"/>
  <c r="K25" i="1"/>
  <c r="L23" i="1"/>
  <c r="M23" i="1"/>
  <c r="N23" i="1"/>
  <c r="O23" i="1"/>
  <c r="J23" i="1"/>
  <c r="K22" i="1"/>
  <c r="L22" i="1"/>
  <c r="M22" i="1"/>
  <c r="N22" i="1"/>
  <c r="O22" i="1"/>
  <c r="J22" i="1"/>
  <c r="L20" i="1"/>
  <c r="J20" i="1"/>
  <c r="L19" i="1"/>
  <c r="M19" i="1"/>
  <c r="N19" i="1"/>
  <c r="O19" i="1"/>
  <c r="J19" i="1"/>
  <c r="K18" i="1"/>
  <c r="K19" i="1" s="1"/>
  <c r="K17" i="1"/>
  <c r="L17" i="1"/>
  <c r="M17" i="1"/>
  <c r="N17" i="1"/>
  <c r="O17" i="1"/>
  <c r="J17" i="1"/>
  <c r="K16" i="1"/>
  <c r="K15" i="1"/>
  <c r="K14" i="1"/>
  <c r="L14" i="1"/>
  <c r="M14" i="1"/>
  <c r="M20" i="1" s="1"/>
  <c r="N14" i="1"/>
  <c r="O14" i="1"/>
  <c r="O20" i="1" s="1"/>
  <c r="J14" i="1"/>
  <c r="K13" i="1"/>
  <c r="K11" i="1"/>
  <c r="L11" i="1"/>
  <c r="M11" i="1"/>
  <c r="N11" i="1"/>
  <c r="O11" i="1"/>
  <c r="J11" i="1"/>
  <c r="K8" i="1"/>
  <c r="L8" i="1"/>
  <c r="M8" i="1"/>
  <c r="N8" i="1"/>
  <c r="O8" i="1"/>
  <c r="J8" i="1"/>
  <c r="K7" i="1"/>
  <c r="L7" i="1"/>
  <c r="M7" i="1"/>
  <c r="N7" i="1"/>
  <c r="O7" i="1"/>
  <c r="J7" i="1"/>
  <c r="K6" i="1"/>
  <c r="K54" i="1" l="1"/>
  <c r="K108" i="1" s="1"/>
  <c r="N52" i="1"/>
  <c r="M52" i="1"/>
  <c r="K44" i="1"/>
  <c r="L106" i="1"/>
  <c r="O106" i="1"/>
  <c r="M106" i="1"/>
  <c r="N20" i="1"/>
  <c r="K23" i="1"/>
  <c r="M10" i="1"/>
  <c r="J66" i="1"/>
  <c r="J69" i="1"/>
  <c r="K66" i="1"/>
  <c r="K69" i="1" s="1"/>
  <c r="L66" i="1"/>
  <c r="L69" i="1"/>
  <c r="M66" i="1"/>
  <c r="M69" i="1" s="1"/>
  <c r="N66" i="1"/>
  <c r="N69" i="1"/>
  <c r="O66" i="1"/>
  <c r="O69" i="1"/>
  <c r="J79" i="1"/>
  <c r="J80" i="1" s="1"/>
  <c r="K79" i="1"/>
  <c r="L79" i="1"/>
  <c r="M79" i="1"/>
  <c r="N79" i="1"/>
  <c r="O79" i="1"/>
  <c r="J83" i="1"/>
  <c r="K83" i="1"/>
  <c r="L83" i="1"/>
  <c r="M83" i="1"/>
  <c r="N83" i="1"/>
  <c r="O83" i="1"/>
  <c r="J86" i="1"/>
  <c r="J87" i="1" s="1"/>
  <c r="K86" i="1"/>
  <c r="L86" i="1"/>
  <c r="M86" i="1"/>
  <c r="N86" i="1"/>
  <c r="O86" i="1"/>
  <c r="J90" i="1"/>
  <c r="K90" i="1"/>
  <c r="L90" i="1"/>
  <c r="M90" i="1"/>
  <c r="N90" i="1"/>
  <c r="O90" i="1"/>
  <c r="J93" i="1"/>
  <c r="J94" i="1" s="1"/>
  <c r="K93" i="1"/>
  <c r="L93" i="1"/>
  <c r="M93" i="1"/>
  <c r="N93" i="1"/>
  <c r="O93" i="1"/>
  <c r="J97" i="1"/>
  <c r="K97" i="1"/>
  <c r="L97" i="1"/>
  <c r="M97" i="1"/>
  <c r="N97" i="1"/>
  <c r="O97" i="1"/>
  <c r="J100" i="1"/>
  <c r="J101" i="1"/>
  <c r="K100" i="1"/>
  <c r="L100" i="1"/>
  <c r="M100" i="1"/>
  <c r="N100" i="1"/>
  <c r="O100" i="1"/>
  <c r="J104" i="1"/>
  <c r="K104" i="1"/>
  <c r="L104" i="1"/>
  <c r="M104" i="1"/>
  <c r="N104" i="1"/>
  <c r="O104" i="1"/>
  <c r="J106" i="1" l="1"/>
  <c r="O109" i="1"/>
  <c r="J109" i="1"/>
  <c r="N109" i="1"/>
  <c r="M109" i="1"/>
  <c r="L109" i="1"/>
  <c r="K109" i="1"/>
  <c r="N106" i="1"/>
  <c r="K20" i="1"/>
  <c r="K106" i="1" s="1"/>
</calcChain>
</file>

<file path=xl/sharedStrings.xml><?xml version="1.0" encoding="utf-8"?>
<sst xmlns="http://schemas.openxmlformats.org/spreadsheetml/2006/main" count="315" uniqueCount="117">
  <si>
    <t>№ п/п</t>
  </si>
  <si>
    <t>Наименование заказчика</t>
  </si>
  <si>
    <t>ИНН заказчика</t>
  </si>
  <si>
    <t>Наименование 
объекта закупки</t>
  </si>
  <si>
    <t>Наименование национального проекта</t>
  </si>
  <si>
    <t>Наименование 
федерального проекта</t>
  </si>
  <si>
    <t>Наименование 
государственной программы 
Липецкой области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</si>
  <si>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</si>
  <si>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</si>
  <si>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</si>
  <si>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Источник финансирования</t>
  </si>
  <si>
    <t>Предполагаемая дата размещения (месяц)</t>
  </si>
  <si>
    <t>Наименование способа определения поставщика (подрядчика, исполнителя)</t>
  </si>
  <si>
    <t>Всего, руб.</t>
  </si>
  <si>
    <t>областной
бюджет, руб.</t>
  </si>
  <si>
    <t>местный
бюджет, руб.</t>
  </si>
  <si>
    <t>внебюджетные средства, руб.</t>
  </si>
  <si>
    <t>эл. аукцион</t>
  </si>
  <si>
    <t>новая закупка</t>
  </si>
  <si>
    <t xml:space="preserve">Всего 1 закупка </t>
  </si>
  <si>
    <t>Итого 1 закупка для 1 заказчика</t>
  </si>
  <si>
    <t>0 закупок в рамках нац.проектов</t>
  </si>
  <si>
    <t>1 закупка в рамках гос.программы</t>
  </si>
  <si>
    <t>19.20</t>
  </si>
  <si>
    <t>42.11</t>
  </si>
  <si>
    <t>Строительство жилого дома</t>
  </si>
  <si>
    <t>41.20</t>
  </si>
  <si>
    <t>Поставка ГСМ</t>
  </si>
  <si>
    <t>Всего 1 закупка</t>
  </si>
  <si>
    <t>Всего 2 закупки</t>
  </si>
  <si>
    <t>3 закупки, относящихся к категории "Прочие"</t>
  </si>
  <si>
    <t>71.20</t>
  </si>
  <si>
    <t>Ремонт здания</t>
  </si>
  <si>
    <t>0 закупок в рамках гос.программы</t>
  </si>
  <si>
    <t>Всего 3 закупки</t>
  </si>
  <si>
    <t>Выполнение работ по ликвидации несанкционированных свалок на территории Становлянского муниципального округа Липецкой области</t>
  </si>
  <si>
    <t>38.11</t>
  </si>
  <si>
    <t>22.23</t>
  </si>
  <si>
    <t>скорректированная закупка</t>
  </si>
  <si>
    <t>Приобретение контейнеров пластмассовых для накопления твердых коммунальных отходов</t>
  </si>
  <si>
    <t>263481400128048140100100010002223244</t>
  </si>
  <si>
    <t>263481400128048140100100020003811244</t>
  </si>
  <si>
    <t>Ремонт автомобильных дорог общего пользования местного значения по Становлянскому муниципальному округу Липецкой области</t>
  </si>
  <si>
    <t>263481400128048140100100080004211244</t>
  </si>
  <si>
    <t>Экспертиза объемов и качества выполненных работ по объектам ремонта автомобильных дорог общего пользования местного значения Становлянского муниципального района Липецкой области</t>
  </si>
  <si>
    <t>263481400128048140100100090007120244</t>
  </si>
  <si>
    <t>Реконструкция сетей водоснабжения ул. Елецкая с. Березовка Становлянского округа Липецкой области</t>
  </si>
  <si>
    <t>263481400128048140100100050004221414</t>
  </si>
  <si>
    <t>41.21</t>
  </si>
  <si>
    <t>Строительство разведочно-эксплуатационной скважины с. Тростное Становлянского округа Липецкой области</t>
  </si>
  <si>
    <t>263481400128048140100100060004221414</t>
  </si>
  <si>
    <t>263481400128048140100100030004120414</t>
  </si>
  <si>
    <t>Содержание автомобильных дорог общего пользования местного значения Становлянского муниципального района Липецкой области</t>
  </si>
  <si>
    <t>263481400128048140100100100004211244</t>
  </si>
  <si>
    <t>Обустройство контейнерных площадок для накопления твердых коммунальных отходов</t>
  </si>
  <si>
    <t>263481400128048140100100140004399244</t>
  </si>
  <si>
    <t>43.99</t>
  </si>
  <si>
    <t>263481400128048140100100110002223244</t>
  </si>
  <si>
    <t>263481400262148140100100050001920244</t>
  </si>
  <si>
    <t>Оказание услуг охраны (март 2026г.)</t>
  </si>
  <si>
    <t>263481400261448140100100060008010244</t>
  </si>
  <si>
    <t>80.10</t>
  </si>
  <si>
    <t>263481400261448140100100080004120243</t>
  </si>
  <si>
    <t>263480700701948140100100040004120244</t>
  </si>
  <si>
    <t>Выполнение работ по летнему содержанию автомобильных дорог общего пользования местного значения села Становое Становлянского муниципального округа Липецкой области</t>
  </si>
  <si>
    <t>263480001103048000100100050004211244</t>
  </si>
  <si>
    <t>0 закупка в рамках гос.программы</t>
  </si>
  <si>
    <t>Итого 4 закупки для 3 заказчиков, в т.ч.</t>
  </si>
  <si>
    <t>Итого 4 закупки для 2 заказчиков, в т.ч.</t>
  </si>
  <si>
    <t>Итого 3 закупки для 2 заказчиков, в т.ч.</t>
  </si>
  <si>
    <t>Итого 1 закупка для 1 заказчика, в т.ч.</t>
  </si>
  <si>
    <t>1 закупка, относящаяся к категории "Прочие"</t>
  </si>
  <si>
    <t>0 закупок, относящихся к категории "Прочие"</t>
  </si>
  <si>
    <t>1закупка, относящаяся к категории "Прочие"</t>
  </si>
  <si>
    <t>Всего 0 закупок</t>
  </si>
  <si>
    <t>Итого 0 закупок для 0 заказчиков, в т.ч.</t>
  </si>
  <si>
    <t>Капитальный ремонт  здания МБОУ «Средняя школа с. Дмитриевка», расположенного по адресу: Российская Федерация, Липецкая область, Становлянский район, с. Дмитриевка, ул. Заречная, д. 34.</t>
  </si>
  <si>
    <t>Лукьяновский территориальный отдел Становлянского округа</t>
  </si>
  <si>
    <t>Реконструкция площади на улице Центральная д. Лукьяновка Становлянского округа</t>
  </si>
  <si>
    <t>Ламской территориальный отдел Становлянского округа</t>
  </si>
  <si>
    <t>Создание и обустройство зоны отдыха по улице  Ленина село Ламское Становлянского округа</t>
  </si>
  <si>
    <t>Итого 3 закупки для 3 заказчика, в т.ч.</t>
  </si>
  <si>
    <t>2 закупи в рамках гос.программы</t>
  </si>
  <si>
    <t>-</t>
  </si>
  <si>
    <t>Администрация Становлянского округа</t>
  </si>
  <si>
    <t>МБОУ "СШ С. Становое"</t>
  </si>
  <si>
    <t>МБДОУ "Дубравушка" с. Толстая Дубрава</t>
  </si>
  <si>
    <t>МБОУ "СШ С. Толстая Дубрава"</t>
  </si>
  <si>
    <t>Становлянский территориальный отдел Администрации Становлянского округа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</si>
  <si>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</si>
  <si>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</si>
  <si>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</si>
  <si>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</si>
  <si>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</si>
  <si>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</si>
  <si>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</si>
  <si>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</si>
  <si>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</si>
  <si>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</si>
  <si>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</si>
  <si>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</si>
  <si>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</si>
  <si>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</si>
  <si>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</si>
  <si>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</si>
  <si>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</si>
  <si>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</si>
  <si>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федеральный 
бюджет, руб.</t>
  </si>
  <si>
    <t>ВСЕГО 2026</t>
  </si>
  <si>
    <t>Государственная программа "Развитие образования Липецкой области"</t>
  </si>
  <si>
    <t xml:space="preserve"> Государственная программа  "Комплексное развитие сельских территорий Липецкой области"</t>
  </si>
  <si>
    <t>0 закупок, относящихся категории "Прочие"</t>
  </si>
  <si>
    <r>
      <t xml:space="preserve">График централизованного определения поставщика (подрядчика, исполнителя) закупок товаров (работ, услуг) на 2026 год, 
осуществляемого МКУ "Центр компетенций в сфере бухгалтерского учета и муниципального заказа " Становлянского муниципального округа
по состоянию на 01.01.2026 год
</t>
    </r>
    <r>
      <rPr>
        <b/>
        <i/>
        <sz val="24"/>
        <color indexed="10"/>
        <rFont val="Times New Roman"/>
        <family val="1"/>
        <charset val="204"/>
      </rPr>
      <t>(версия 0)</t>
    </r>
  </si>
  <si>
    <t xml:space="preserve">Согласовано: 
Начальник МКУ "Центр компетенций в сфере бухгалтерского учета и муниципального заказа " Становлянского муниципального округа
Н.В. Зверева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</si>
  <si>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Всего 17 закупок для  5 заказчиков, в т.ч.</t>
  </si>
  <si>
    <t>3 закупки в рамках гос.программ</t>
  </si>
  <si>
    <t>14 закупок, относящихся к категории "Прочие"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</si>
</sst>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0.0"/>
  </numFmts>
  <fonts count="22" x14ac:knownFonts="1">
    <font>
      <sz val="11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i/>
      <sz val="24"/>
      <color indexed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2" fontId="9" fillId="0" borderId="24">
      <alignment horizontal="center" vertical="center" shrinkToFit="1"/>
    </xf>
    <xf numFmtId="49" fontId="9" fillId="0" borderId="24">
      <alignment horizontal="center" vertical="center" wrapText="1"/>
    </xf>
    <xf numFmtId="0" fontId="9" fillId="0" borderId="24">
      <alignment horizontal="center" vertical="center" wrapText="1"/>
    </xf>
    <xf numFmtId="2" fontId="9" fillId="0" borderId="24">
      <alignment horizontal="center" vertical="center" wrapText="1"/>
    </xf>
    <xf numFmtId="0" fontId="8" fillId="0" borderId="0"/>
    <xf numFmtId="164" fontId="6" fillId="0" borderId="0" applyFont="0" applyFill="0" applyBorder="0" applyAlignment="0" applyProtection="0"/>
  </cellStyleXfs>
  <cellXfs count="107">
    <xf numFmtId="0" fontId="0" fillId="0" borderId="0" xfId="0"/>
    <xf numFmtId="0" fontId="10" fillId="0" borderId="0" xfId="0" applyFont="1" applyAlignment="1">
      <alignment horizontal="center" vertical="center" wrapText="1"/>
    </xf>
    <xf numFmtId="0" fontId="11" fillId="4" borderId="0" xfId="0" applyFont="1" applyFill="1"/>
    <xf numFmtId="0" fontId="1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0" fontId="11" fillId="0" borderId="0" xfId="0" applyFont="1"/>
    <xf numFmtId="165" fontId="1" fillId="5" borderId="1" xfId="0" applyNumberFormat="1" applyFont="1" applyFill="1" applyBorder="1" applyAlignment="1">
      <alignment vertical="center" wrapText="1"/>
    </xf>
    <xf numFmtId="165" fontId="1" fillId="5" borderId="1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" fontId="15" fillId="5" borderId="3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/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3" fillId="0" borderId="0" xfId="0" applyFont="1" applyFill="1"/>
    <xf numFmtId="0" fontId="2" fillId="3" borderId="0" xfId="0" applyFont="1" applyFill="1" applyBorder="1"/>
    <xf numFmtId="0" fontId="13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" fontId="16" fillId="0" borderId="0" xfId="0" applyNumberFormat="1" applyFont="1" applyAlignment="1">
      <alignment horizontal="left" vertical="center" wrapText="1"/>
    </xf>
    <xf numFmtId="0" fontId="17" fillId="0" borderId="15" xfId="0" applyFont="1" applyBorder="1" applyAlignment="1">
      <alignment horizontal="center" vertical="center" wrapText="1"/>
    </xf>
    <xf numFmtId="4" fontId="15" fillId="5" borderId="8" xfId="0" applyNumberFormat="1" applyFont="1" applyFill="1" applyBorder="1" applyAlignment="1">
      <alignment horizontal="center" vertical="center" wrapText="1"/>
    </xf>
    <xf numFmtId="4" fontId="15" fillId="5" borderId="16" xfId="0" applyNumberFormat="1" applyFont="1" applyFill="1" applyBorder="1" applyAlignment="1">
      <alignment horizontal="center" vertical="center" wrapText="1"/>
    </xf>
    <xf numFmtId="4" fontId="15" fillId="5" borderId="17" xfId="0" applyNumberFormat="1" applyFont="1" applyFill="1" applyBorder="1" applyAlignment="1">
      <alignment horizontal="center" vertical="center" wrapText="1"/>
    </xf>
    <xf numFmtId="165" fontId="1" fillId="5" borderId="18" xfId="0" applyNumberFormat="1" applyFont="1" applyFill="1" applyBorder="1" applyAlignment="1">
      <alignment horizontal="left" vertical="center" wrapText="1"/>
    </xf>
    <xf numFmtId="165" fontId="1" fillId="5" borderId="20" xfId="0" applyNumberFormat="1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5" fillId="5" borderId="22" xfId="0" applyFont="1" applyFill="1" applyBorder="1" applyAlignment="1">
      <alignment horizontal="center" vertical="center" wrapText="1"/>
    </xf>
    <xf numFmtId="0" fontId="15" fillId="5" borderId="2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4" fontId="15" fillId="5" borderId="6" xfId="0" applyNumberFormat="1" applyFont="1" applyFill="1" applyBorder="1" applyAlignment="1">
      <alignment horizontal="center" vertical="center" wrapText="1"/>
    </xf>
    <xf numFmtId="4" fontId="15" fillId="5" borderId="14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15" fillId="5" borderId="6" xfId="0" applyNumberFormat="1" applyFont="1" applyFill="1" applyBorder="1" applyAlignment="1">
      <alignment horizontal="center" vertical="center" wrapText="1"/>
    </xf>
    <xf numFmtId="49" fontId="15" fillId="5" borderId="14" xfId="0" applyNumberFormat="1" applyFont="1" applyFill="1" applyBorder="1" applyAlignment="1">
      <alignment horizontal="center" vertical="center" wrapText="1"/>
    </xf>
    <xf numFmtId="4" fontId="15" fillId="5" borderId="25" xfId="0" applyNumberFormat="1" applyFont="1" applyFill="1" applyBorder="1" applyAlignment="1">
      <alignment horizontal="center" vertical="center" wrapText="1"/>
    </xf>
    <xf numFmtId="4" fontId="15" fillId="5" borderId="26" xfId="0" applyNumberFormat="1" applyFont="1" applyFill="1" applyBorder="1" applyAlignment="1">
      <alignment horizontal="center" vertical="center" wrapText="1"/>
    </xf>
    <xf numFmtId="4" fontId="2" fillId="0" borderId="28" xfId="0" applyNumberFormat="1" applyFont="1" applyFill="1" applyBorder="1" applyAlignment="1">
      <alignment horizontal="center" vertical="center" wrapText="1"/>
    </xf>
    <xf numFmtId="0" fontId="1" fillId="5" borderId="29" xfId="0" applyFont="1" applyFill="1" applyBorder="1"/>
    <xf numFmtId="4" fontId="14" fillId="0" borderId="28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4" fontId="4" fillId="0" borderId="28" xfId="0" applyNumberFormat="1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1" fillId="0" borderId="0" xfId="0" applyFont="1" applyBorder="1"/>
    <xf numFmtId="0" fontId="11" fillId="0" borderId="0" xfId="0" applyFont="1" applyFill="1" applyBorder="1"/>
    <xf numFmtId="0" fontId="0" fillId="0" borderId="0" xfId="0" applyBorder="1"/>
    <xf numFmtId="0" fontId="13" fillId="0" borderId="0" xfId="0" applyFont="1" applyFill="1" applyBorder="1"/>
    <xf numFmtId="0" fontId="18" fillId="7" borderId="18" xfId="0" applyFont="1" applyFill="1" applyBorder="1" applyAlignment="1">
      <alignment horizontal="center" vertical="center" wrapText="1"/>
    </xf>
    <xf numFmtId="0" fontId="18" fillId="7" borderId="19" xfId="0" applyFont="1" applyFill="1" applyBorder="1" applyAlignment="1">
      <alignment horizontal="center" vertical="center" wrapText="1"/>
    </xf>
    <xf numFmtId="0" fontId="18" fillId="7" borderId="27" xfId="0" applyFont="1" applyFill="1" applyBorder="1" applyAlignment="1">
      <alignment horizontal="center" vertical="center" wrapText="1"/>
    </xf>
    <xf numFmtId="0" fontId="11" fillId="7" borderId="0" xfId="0" applyFont="1" applyFill="1"/>
    <xf numFmtId="0" fontId="17" fillId="6" borderId="13" xfId="0" applyFont="1" applyFill="1" applyBorder="1" applyAlignment="1">
      <alignment horizontal="left" vertical="center" wrapText="1"/>
    </xf>
    <xf numFmtId="0" fontId="17" fillId="6" borderId="7" xfId="0" applyFont="1" applyFill="1" applyBorder="1" applyAlignment="1">
      <alignment horizontal="left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right" vertical="center" wrapText="1"/>
    </xf>
    <xf numFmtId="4" fontId="5" fillId="6" borderId="7" xfId="0" applyNumberFormat="1" applyFont="1" applyFill="1" applyBorder="1" applyAlignment="1">
      <alignment horizontal="center" vertical="center" wrapText="1"/>
    </xf>
    <xf numFmtId="4" fontId="11" fillId="6" borderId="7" xfId="0" applyNumberFormat="1" applyFont="1" applyFill="1" applyBorder="1" applyAlignment="1">
      <alignment horizontal="center" vertical="center"/>
    </xf>
    <xf numFmtId="4" fontId="11" fillId="6" borderId="30" xfId="0" applyNumberFormat="1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vertical="center"/>
    </xf>
    <xf numFmtId="4" fontId="19" fillId="2" borderId="3" xfId="0" applyNumberFormat="1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/>
    </xf>
    <xf numFmtId="4" fontId="11" fillId="2" borderId="28" xfId="0" applyNumberFormat="1" applyFont="1" applyFill="1" applyBorder="1" applyAlignment="1">
      <alignment horizontal="center" vertical="center"/>
    </xf>
    <xf numFmtId="0" fontId="20" fillId="3" borderId="10" xfId="0" applyFont="1" applyFill="1" applyBorder="1" applyAlignment="1">
      <alignment vertical="center"/>
    </xf>
    <xf numFmtId="0" fontId="20" fillId="3" borderId="3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vertical="center"/>
    </xf>
    <xf numFmtId="4" fontId="20" fillId="3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4" fontId="11" fillId="3" borderId="28" xfId="0" applyNumberFormat="1" applyFont="1" applyFill="1" applyBorder="1" applyAlignment="1">
      <alignment horizontal="center" vertical="center"/>
    </xf>
    <xf numFmtId="0" fontId="21" fillId="0" borderId="11" xfId="0" applyFont="1" applyBorder="1" applyAlignment="1">
      <alignment vertical="center"/>
    </xf>
    <xf numFmtId="0" fontId="21" fillId="0" borderId="9" xfId="0" applyFont="1" applyBorder="1" applyAlignment="1">
      <alignment horizontal="center" vertical="center"/>
    </xf>
    <xf numFmtId="4" fontId="21" fillId="0" borderId="9" xfId="0" applyNumberFormat="1" applyFont="1" applyBorder="1" applyAlignment="1">
      <alignment horizontal="center" vertical="center"/>
    </xf>
    <xf numFmtId="4" fontId="11" fillId="0" borderId="9" xfId="0" applyNumberFormat="1" applyFont="1" applyBorder="1" applyAlignment="1">
      <alignment horizontal="center" vertical="center"/>
    </xf>
    <xf numFmtId="4" fontId="11" fillId="0" borderId="31" xfId="0" applyNumberFormat="1" applyFont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49" fontId="14" fillId="3" borderId="3" xfId="0" applyNumberFormat="1" applyFont="1" applyFill="1" applyBorder="1" applyAlignment="1">
      <alignment horizontal="center" vertical="center" wrapText="1"/>
    </xf>
    <xf numFmtId="4" fontId="14" fillId="3" borderId="3" xfId="0" applyNumberFormat="1" applyFont="1" applyFill="1" applyBorder="1" applyAlignment="1">
      <alignment horizontal="center" vertical="center" wrapText="1"/>
    </xf>
    <xf numFmtId="4" fontId="14" fillId="3" borderId="28" xfId="0" applyNumberFormat="1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0" fillId="0" borderId="27" xfId="0" applyBorder="1"/>
    <xf numFmtId="0" fontId="2" fillId="4" borderId="10" xfId="0" applyNumberFormat="1" applyFont="1" applyFill="1" applyBorder="1" applyAlignment="1">
      <alignment horizontal="center" vertical="center" wrapText="1"/>
    </xf>
    <xf numFmtId="165" fontId="2" fillId="4" borderId="3" xfId="0" applyNumberFormat="1" applyFont="1" applyFill="1" applyBorder="1" applyAlignment="1">
      <alignment horizontal="center" vertical="center" wrapText="1"/>
    </xf>
    <xf numFmtId="0" fontId="2" fillId="4" borderId="3" xfId="0" applyNumberFormat="1" applyFont="1" applyFill="1" applyBorder="1" applyAlignment="1">
      <alignment horizontal="center" vertical="center" wrapText="1"/>
    </xf>
    <xf numFmtId="165" fontId="14" fillId="3" borderId="3" xfId="0" applyNumberFormat="1" applyFont="1" applyFill="1" applyBorder="1" applyAlignment="1">
      <alignment horizontal="center" vertical="center" wrapText="1"/>
    </xf>
    <xf numFmtId="165" fontId="14" fillId="3" borderId="4" xfId="0" applyNumberFormat="1" applyFont="1" applyFill="1" applyBorder="1" applyAlignment="1">
      <alignment horizontal="center" vertical="center" wrapText="1"/>
    </xf>
    <xf numFmtId="4" fontId="14" fillId="3" borderId="4" xfId="0" applyNumberFormat="1" applyFont="1" applyFill="1" applyBorder="1" applyAlignment="1">
      <alignment horizontal="center" vertical="center" wrapText="1"/>
    </xf>
    <xf numFmtId="0" fontId="14" fillId="3" borderId="3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 wrapText="1"/>
    </xf>
  </cellXfs>
  <cellStyles count="7">
    <cellStyle name="xl191" xfId="1" xr:uid="{00000000-0005-0000-0000-000000000000}"/>
    <cellStyle name="xl198" xfId="2" xr:uid="{00000000-0005-0000-0000-000001000000}"/>
    <cellStyle name="xl199" xfId="3" xr:uid="{00000000-0005-0000-0000-000002000000}"/>
    <cellStyle name="xl200" xfId="4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109"/>
  <sheetViews>
    <sheetView tabSelected="1" topLeftCell="A97" zoomScale="50" zoomScaleNormal="50" zoomScaleSheetLayoutView="40" workbookViewId="0">
      <selection activeCell="C120" sqref="C118:C120"/>
    </sheetView>
  </sheetViews>
  <sheetFormatPr defaultRowHeight="15" x14ac:dyDescent="0.25"/>
  <cols>
    <col min="1" max="1" width="9.140625" style="4"/>
    <col min="2" max="2" width="40.28515625" style="5" customWidth="1"/>
    <col min="3" max="3" width="19.7109375" style="5" customWidth="1"/>
    <col min="4" max="4" width="72.85546875" style="4" customWidth="1"/>
    <col min="5" max="6" width="30.28515625" style="4" customWidth="1"/>
    <col min="7" max="7" width="45.28515625" style="6" customWidth="1"/>
    <col min="8" max="8" width="54.85546875" style="7" customWidth="1"/>
    <col min="9" max="9" width="39" style="4" customWidth="1"/>
    <col min="10" max="15" width="32.28515625" style="8" customWidth="1"/>
    <col min="16" max="16" width="30.28515625" style="8" hidden="1" customWidth="1"/>
    <col min="17" max="17" width="27.140625" style="8" customWidth="1"/>
    <col min="18" max="18" width="10" style="60" customWidth="1"/>
    <col min="19" max="49" width="9.140625" style="60"/>
    <col min="50" max="16384" width="9.140625" style="9"/>
  </cols>
  <sheetData>
    <row r="1" spans="1:49" ht="126" customHeight="1" x14ac:dyDescent="0.25">
      <c r="N1" s="31" t="s">
        <v>113</v>
      </c>
      <c r="O1" s="31"/>
      <c r="P1" s="31"/>
      <c r="Q1" s="31"/>
    </row>
    <row r="2" spans="1:49" ht="141" customHeight="1" thickBot="1" x14ac:dyDescent="0.3">
      <c r="A2" s="32" t="s">
        <v>112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49" ht="67.900000000000006" customHeight="1" x14ac:dyDescent="0.25">
      <c r="A3" s="40" t="s">
        <v>0</v>
      </c>
      <c r="B3" s="28" t="s">
        <v>1</v>
      </c>
      <c r="C3" s="28" t="s">
        <v>2</v>
      </c>
      <c r="D3" s="28" t="s">
        <v>3</v>
      </c>
      <c r="E3" s="28" t="s">
        <v>4</v>
      </c>
      <c r="F3" s="28" t="s">
        <v>5</v>
      </c>
      <c r="G3" s="28" t="s">
        <v>6</v>
      </c>
      <c r="H3" s="48" t="s">
        <v>7</v>
      </c>
      <c r="I3" s="28" t="s">
        <v>8</v>
      </c>
      <c r="J3" s="44" t="s">
        <v>9</v>
      </c>
      <c r="K3" s="33" t="s">
        <v>10</v>
      </c>
      <c r="L3" s="34"/>
      <c r="M3" s="34"/>
      <c r="N3" s="34"/>
      <c r="O3" s="35"/>
      <c r="P3" s="44" t="s">
        <v>11</v>
      </c>
      <c r="Q3" s="50" t="s">
        <v>12</v>
      </c>
    </row>
    <row r="4" spans="1:49" ht="139.15" customHeight="1" thickBot="1" x14ac:dyDescent="0.3">
      <c r="A4" s="41"/>
      <c r="B4" s="29"/>
      <c r="C4" s="29"/>
      <c r="D4" s="29"/>
      <c r="E4" s="29"/>
      <c r="F4" s="29"/>
      <c r="G4" s="29"/>
      <c r="H4" s="49"/>
      <c r="I4" s="29"/>
      <c r="J4" s="45"/>
      <c r="K4" s="15" t="s">
        <v>13</v>
      </c>
      <c r="L4" s="15" t="s">
        <v>107</v>
      </c>
      <c r="M4" s="15" t="s">
        <v>14</v>
      </c>
      <c r="N4" s="15" t="s">
        <v>15</v>
      </c>
      <c r="O4" s="15" t="s">
        <v>16</v>
      </c>
      <c r="P4" s="45"/>
      <c r="Q4" s="51"/>
    </row>
    <row r="5" spans="1:49" s="67" customFormat="1" ht="60" customHeight="1" thickBot="1" x14ac:dyDescent="0.3">
      <c r="A5" s="64" t="s">
        <v>89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6"/>
    </row>
    <row r="6" spans="1:49" s="23" customFormat="1" ht="102" customHeight="1" thickBot="1" x14ac:dyDescent="0.3">
      <c r="A6" s="19">
        <v>1</v>
      </c>
      <c r="B6" s="59" t="s">
        <v>84</v>
      </c>
      <c r="C6" s="20">
        <v>4814001280</v>
      </c>
      <c r="D6" s="21" t="s">
        <v>39</v>
      </c>
      <c r="E6" s="26" t="s">
        <v>83</v>
      </c>
      <c r="F6" s="26" t="s">
        <v>83</v>
      </c>
      <c r="G6" s="26" t="s">
        <v>83</v>
      </c>
      <c r="H6" s="22" t="s">
        <v>40</v>
      </c>
      <c r="I6" s="27" t="s">
        <v>37</v>
      </c>
      <c r="J6" s="18">
        <v>986028.4</v>
      </c>
      <c r="K6" s="18">
        <f>SUM(L6:O6)</f>
        <v>986028.4</v>
      </c>
      <c r="L6" s="18">
        <v>0</v>
      </c>
      <c r="M6" s="18">
        <v>0</v>
      </c>
      <c r="N6" s="18">
        <v>986028.4</v>
      </c>
      <c r="O6" s="18">
        <v>0</v>
      </c>
      <c r="P6" s="18" t="s">
        <v>101</v>
      </c>
      <c r="Q6" s="52" t="s">
        <v>17</v>
      </c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</row>
    <row r="7" spans="1:49" s="3" customFormat="1" ht="32.25" customHeight="1" thickBot="1" x14ac:dyDescent="0.35">
      <c r="A7" s="36" t="s">
        <v>19</v>
      </c>
      <c r="B7" s="37"/>
      <c r="C7" s="10"/>
      <c r="D7" s="10"/>
      <c r="E7" s="11"/>
      <c r="F7" s="11"/>
      <c r="G7" s="11"/>
      <c r="H7" s="11"/>
      <c r="I7" s="11"/>
      <c r="J7" s="16">
        <f>SUM(J6)</f>
        <v>986028.4</v>
      </c>
      <c r="K7" s="16">
        <f t="shared" ref="K7:O8" si="0">SUM(K6)</f>
        <v>986028.4</v>
      </c>
      <c r="L7" s="16">
        <f t="shared" si="0"/>
        <v>0</v>
      </c>
      <c r="M7" s="16">
        <f t="shared" si="0"/>
        <v>0</v>
      </c>
      <c r="N7" s="16">
        <f t="shared" si="0"/>
        <v>986028.4</v>
      </c>
      <c r="O7" s="16">
        <f t="shared" si="0"/>
        <v>0</v>
      </c>
      <c r="P7" s="17"/>
      <c r="Q7" s="53"/>
    </row>
    <row r="8" spans="1:49" ht="47.25" customHeight="1" x14ac:dyDescent="0.25">
      <c r="A8" s="68" t="s">
        <v>20</v>
      </c>
      <c r="B8" s="69"/>
      <c r="C8" s="69"/>
      <c r="D8" s="69"/>
      <c r="E8" s="70"/>
      <c r="F8" s="70"/>
      <c r="G8" s="70"/>
      <c r="H8" s="71"/>
      <c r="I8" s="71"/>
      <c r="J8" s="72">
        <f>SUM(J7)</f>
        <v>986028.4</v>
      </c>
      <c r="K8" s="72">
        <f t="shared" si="0"/>
        <v>986028.4</v>
      </c>
      <c r="L8" s="72">
        <f t="shared" si="0"/>
        <v>0</v>
      </c>
      <c r="M8" s="72">
        <f t="shared" si="0"/>
        <v>0</v>
      </c>
      <c r="N8" s="72">
        <f t="shared" si="0"/>
        <v>986028.4</v>
      </c>
      <c r="O8" s="72">
        <f t="shared" si="0"/>
        <v>0</v>
      </c>
      <c r="P8" s="73"/>
      <c r="Q8" s="74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</row>
    <row r="9" spans="1:49" ht="47.25" customHeight="1" x14ac:dyDescent="0.25">
      <c r="A9" s="75" t="s">
        <v>21</v>
      </c>
      <c r="B9" s="76"/>
      <c r="C9" s="77"/>
      <c r="D9" s="76"/>
      <c r="E9" s="76"/>
      <c r="F9" s="76"/>
      <c r="G9" s="76"/>
      <c r="H9" s="76"/>
      <c r="I9" s="76"/>
      <c r="J9" s="78">
        <v>0</v>
      </c>
      <c r="K9" s="78">
        <v>0</v>
      </c>
      <c r="L9" s="78">
        <v>0</v>
      </c>
      <c r="M9" s="78">
        <v>0</v>
      </c>
      <c r="N9" s="78">
        <v>0</v>
      </c>
      <c r="O9" s="78">
        <v>0</v>
      </c>
      <c r="P9" s="79"/>
      <c r="Q9" s="80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</row>
    <row r="10" spans="1:49" ht="47.25" customHeight="1" x14ac:dyDescent="0.25">
      <c r="A10" s="81" t="s">
        <v>66</v>
      </c>
      <c r="B10" s="82"/>
      <c r="C10" s="83"/>
      <c r="D10" s="82"/>
      <c r="E10" s="82"/>
      <c r="F10" s="82"/>
      <c r="G10" s="82"/>
      <c r="H10" s="82"/>
      <c r="I10" s="82"/>
      <c r="J10" s="84">
        <v>0</v>
      </c>
      <c r="K10" s="84">
        <v>0</v>
      </c>
      <c r="L10" s="84">
        <v>0</v>
      </c>
      <c r="M10" s="84">
        <f>M8</f>
        <v>0</v>
      </c>
      <c r="N10" s="84">
        <v>0</v>
      </c>
      <c r="O10" s="84">
        <v>0</v>
      </c>
      <c r="P10" s="85"/>
      <c r="Q10" s="86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</row>
    <row r="11" spans="1:49" ht="47.25" customHeight="1" thickBot="1" x14ac:dyDescent="0.3">
      <c r="A11" s="87" t="s">
        <v>72</v>
      </c>
      <c r="B11" s="88"/>
      <c r="C11" s="88"/>
      <c r="D11" s="88"/>
      <c r="E11" s="88"/>
      <c r="F11" s="88"/>
      <c r="G11" s="88"/>
      <c r="H11" s="88"/>
      <c r="I11" s="88"/>
      <c r="J11" s="89">
        <f>J6</f>
        <v>986028.4</v>
      </c>
      <c r="K11" s="89">
        <f t="shared" ref="K11:O11" si="1">K6</f>
        <v>986028.4</v>
      </c>
      <c r="L11" s="89">
        <f t="shared" si="1"/>
        <v>0</v>
      </c>
      <c r="M11" s="89">
        <f t="shared" si="1"/>
        <v>0</v>
      </c>
      <c r="N11" s="89">
        <f t="shared" si="1"/>
        <v>986028.4</v>
      </c>
      <c r="O11" s="89">
        <f t="shared" si="1"/>
        <v>0</v>
      </c>
      <c r="P11" s="90"/>
      <c r="Q11" s="91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</row>
    <row r="12" spans="1:49" s="67" customFormat="1" ht="60" customHeight="1" thickBot="1" x14ac:dyDescent="0.3">
      <c r="A12" s="64" t="s">
        <v>90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6"/>
    </row>
    <row r="13" spans="1:49" s="23" customFormat="1" ht="102" customHeight="1" thickBot="1" x14ac:dyDescent="0.3">
      <c r="A13" s="19">
        <v>1</v>
      </c>
      <c r="B13" s="59" t="s">
        <v>84</v>
      </c>
      <c r="C13" s="20">
        <v>4814001280</v>
      </c>
      <c r="D13" s="21" t="s">
        <v>42</v>
      </c>
      <c r="E13" s="26" t="s">
        <v>83</v>
      </c>
      <c r="F13" s="26" t="s">
        <v>83</v>
      </c>
      <c r="G13" s="26" t="s">
        <v>83</v>
      </c>
      <c r="H13" s="22" t="s">
        <v>43</v>
      </c>
      <c r="I13" s="27" t="s">
        <v>24</v>
      </c>
      <c r="J13" s="18">
        <v>15325214.119999999</v>
      </c>
      <c r="K13" s="18">
        <f>SUM(L13:O13)</f>
        <v>15325214.119999999</v>
      </c>
      <c r="L13" s="18">
        <v>0</v>
      </c>
      <c r="M13" s="18">
        <v>0</v>
      </c>
      <c r="N13" s="18">
        <v>15325214.119999999</v>
      </c>
      <c r="O13" s="18">
        <v>0</v>
      </c>
      <c r="P13" s="18" t="s">
        <v>102</v>
      </c>
      <c r="Q13" s="52" t="s">
        <v>17</v>
      </c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</row>
    <row r="14" spans="1:49" s="3" customFormat="1" ht="32.25" customHeight="1" thickBot="1" x14ac:dyDescent="0.35">
      <c r="A14" s="36" t="s">
        <v>28</v>
      </c>
      <c r="B14" s="37"/>
      <c r="C14" s="10"/>
      <c r="D14" s="10"/>
      <c r="E14" s="11"/>
      <c r="F14" s="11"/>
      <c r="G14" s="11"/>
      <c r="H14" s="11"/>
      <c r="I14" s="11"/>
      <c r="J14" s="16">
        <f>J13</f>
        <v>15325214.119999999</v>
      </c>
      <c r="K14" s="16">
        <f t="shared" ref="K14:O14" si="2">K13</f>
        <v>15325214.119999999</v>
      </c>
      <c r="L14" s="16">
        <f t="shared" si="2"/>
        <v>0</v>
      </c>
      <c r="M14" s="16">
        <f t="shared" si="2"/>
        <v>0</v>
      </c>
      <c r="N14" s="16">
        <f t="shared" si="2"/>
        <v>15325214.119999999</v>
      </c>
      <c r="O14" s="16">
        <f t="shared" si="2"/>
        <v>0</v>
      </c>
      <c r="P14" s="17"/>
      <c r="Q14" s="53"/>
    </row>
    <row r="15" spans="1:49" customFormat="1" ht="102" customHeight="1" x14ac:dyDescent="0.25">
      <c r="A15" s="106">
        <v>1</v>
      </c>
      <c r="B15" s="30" t="s">
        <v>85</v>
      </c>
      <c r="C15" s="30">
        <v>4814002614</v>
      </c>
      <c r="D15" s="27" t="s">
        <v>59</v>
      </c>
      <c r="E15" s="13" t="s">
        <v>83</v>
      </c>
      <c r="F15" s="13" t="s">
        <v>83</v>
      </c>
      <c r="G15" s="13" t="s">
        <v>83</v>
      </c>
      <c r="H15" s="14" t="s">
        <v>60</v>
      </c>
      <c r="I15" s="27" t="s">
        <v>61</v>
      </c>
      <c r="J15" s="18">
        <v>7771406.5899999999</v>
      </c>
      <c r="K15" s="18">
        <f>SUM(L15:O15)</f>
        <v>7771406.5899999999</v>
      </c>
      <c r="L15" s="18">
        <v>0</v>
      </c>
      <c r="M15" s="18">
        <v>0</v>
      </c>
      <c r="N15" s="18">
        <v>7771406.5899999999</v>
      </c>
      <c r="O15" s="18">
        <v>0</v>
      </c>
      <c r="P15" s="18" t="s">
        <v>102</v>
      </c>
      <c r="Q15" s="52" t="s">
        <v>17</v>
      </c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</row>
    <row r="16" spans="1:49" customFormat="1" ht="102" customHeight="1" thickBot="1" x14ac:dyDescent="0.3">
      <c r="A16" s="106">
        <v>2</v>
      </c>
      <c r="B16" s="30"/>
      <c r="C16" s="30"/>
      <c r="D16" s="92" t="s">
        <v>76</v>
      </c>
      <c r="E16" s="92" t="s">
        <v>83</v>
      </c>
      <c r="F16" s="92" t="s">
        <v>83</v>
      </c>
      <c r="G16" s="92" t="s">
        <v>109</v>
      </c>
      <c r="H16" s="93" t="s">
        <v>62</v>
      </c>
      <c r="I16" s="92" t="s">
        <v>26</v>
      </c>
      <c r="J16" s="94">
        <v>31347050</v>
      </c>
      <c r="K16" s="94">
        <f>SUM(L16:O16)</f>
        <v>31347050</v>
      </c>
      <c r="L16" s="94">
        <v>21942900</v>
      </c>
      <c r="M16" s="94">
        <v>6582920</v>
      </c>
      <c r="N16" s="94">
        <v>2821230</v>
      </c>
      <c r="O16" s="94">
        <v>0</v>
      </c>
      <c r="P16" s="94" t="s">
        <v>102</v>
      </c>
      <c r="Q16" s="95" t="s">
        <v>17</v>
      </c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</row>
    <row r="17" spans="1:49" s="3" customFormat="1" ht="32.25" customHeight="1" thickBot="1" x14ac:dyDescent="0.35">
      <c r="A17" s="36" t="s">
        <v>29</v>
      </c>
      <c r="B17" s="37"/>
      <c r="C17" s="10"/>
      <c r="D17" s="10"/>
      <c r="E17" s="11"/>
      <c r="F17" s="11"/>
      <c r="G17" s="11"/>
      <c r="H17" s="11"/>
      <c r="I17" s="11"/>
      <c r="J17" s="16">
        <f>J15+J16</f>
        <v>39118456.590000004</v>
      </c>
      <c r="K17" s="16">
        <f t="shared" ref="K17:O17" si="3">K15+K16</f>
        <v>39118456.590000004</v>
      </c>
      <c r="L17" s="16">
        <f t="shared" si="3"/>
        <v>21942900</v>
      </c>
      <c r="M17" s="16">
        <f t="shared" si="3"/>
        <v>6582920</v>
      </c>
      <c r="N17" s="16">
        <f t="shared" si="3"/>
        <v>10592636.59</v>
      </c>
      <c r="O17" s="16">
        <f t="shared" si="3"/>
        <v>0</v>
      </c>
      <c r="P17" s="17"/>
      <c r="Q17" s="53"/>
    </row>
    <row r="18" spans="1:49" s="23" customFormat="1" ht="102" customHeight="1" thickBot="1" x14ac:dyDescent="0.3">
      <c r="A18" s="19">
        <v>1</v>
      </c>
      <c r="B18" s="59" t="s">
        <v>86</v>
      </c>
      <c r="C18" s="20">
        <v>4807007019</v>
      </c>
      <c r="D18" s="21" t="s">
        <v>32</v>
      </c>
      <c r="E18" s="26" t="s">
        <v>83</v>
      </c>
      <c r="F18" s="26" t="s">
        <v>83</v>
      </c>
      <c r="G18" s="26" t="s">
        <v>83</v>
      </c>
      <c r="H18" s="22" t="s">
        <v>63</v>
      </c>
      <c r="I18" s="27" t="s">
        <v>26</v>
      </c>
      <c r="J18" s="18">
        <v>227300</v>
      </c>
      <c r="K18" s="18">
        <f>SUM(L18:O18)</f>
        <v>227300</v>
      </c>
      <c r="L18" s="18">
        <v>0</v>
      </c>
      <c r="M18" s="18">
        <v>0</v>
      </c>
      <c r="N18" s="18">
        <v>227300</v>
      </c>
      <c r="O18" s="18">
        <v>0</v>
      </c>
      <c r="P18" s="18" t="s">
        <v>102</v>
      </c>
      <c r="Q18" s="52" t="s">
        <v>17</v>
      </c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</row>
    <row r="19" spans="1:49" s="3" customFormat="1" ht="32.25" customHeight="1" thickBot="1" x14ac:dyDescent="0.35">
      <c r="A19" s="36" t="s">
        <v>28</v>
      </c>
      <c r="B19" s="37"/>
      <c r="C19" s="10"/>
      <c r="D19" s="10"/>
      <c r="E19" s="11"/>
      <c r="F19" s="11"/>
      <c r="G19" s="11"/>
      <c r="H19" s="11"/>
      <c r="I19" s="11"/>
      <c r="J19" s="16">
        <f>SUM(J18)</f>
        <v>227300</v>
      </c>
      <c r="K19" s="16">
        <f t="shared" ref="K19:O19" si="4">SUM(K18)</f>
        <v>227300</v>
      </c>
      <c r="L19" s="16">
        <f t="shared" si="4"/>
        <v>0</v>
      </c>
      <c r="M19" s="16">
        <f t="shared" si="4"/>
        <v>0</v>
      </c>
      <c r="N19" s="16">
        <f t="shared" si="4"/>
        <v>227300</v>
      </c>
      <c r="O19" s="16">
        <f t="shared" si="4"/>
        <v>0</v>
      </c>
      <c r="P19" s="17"/>
      <c r="Q19" s="53"/>
    </row>
    <row r="20" spans="1:49" ht="47.25" customHeight="1" x14ac:dyDescent="0.25">
      <c r="A20" s="68" t="s">
        <v>67</v>
      </c>
      <c r="B20" s="69"/>
      <c r="C20" s="69"/>
      <c r="D20" s="69"/>
      <c r="E20" s="70"/>
      <c r="F20" s="70"/>
      <c r="G20" s="70"/>
      <c r="H20" s="71"/>
      <c r="I20" s="71"/>
      <c r="J20" s="72">
        <f>J14+J17+J19</f>
        <v>54670970.710000001</v>
      </c>
      <c r="K20" s="72">
        <f>K21+K22+K23</f>
        <v>54670970.710000001</v>
      </c>
      <c r="L20" s="72">
        <f t="shared" ref="K20:O20" si="5">L14+L17+L19</f>
        <v>21942900</v>
      </c>
      <c r="M20" s="72">
        <f t="shared" si="5"/>
        <v>6582920</v>
      </c>
      <c r="N20" s="72">
        <f t="shared" si="5"/>
        <v>26145150.710000001</v>
      </c>
      <c r="O20" s="72">
        <f t="shared" si="5"/>
        <v>0</v>
      </c>
      <c r="P20" s="73"/>
      <c r="Q20" s="74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</row>
    <row r="21" spans="1:49" ht="47.25" customHeight="1" x14ac:dyDescent="0.25">
      <c r="A21" s="75" t="s">
        <v>21</v>
      </c>
      <c r="B21" s="76"/>
      <c r="C21" s="77"/>
      <c r="D21" s="76"/>
      <c r="E21" s="76"/>
      <c r="F21" s="76"/>
      <c r="G21" s="76"/>
      <c r="H21" s="76"/>
      <c r="I21" s="76"/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9"/>
      <c r="Q21" s="80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</row>
    <row r="22" spans="1:49" ht="47.25" customHeight="1" x14ac:dyDescent="0.25">
      <c r="A22" s="81" t="s">
        <v>22</v>
      </c>
      <c r="B22" s="82"/>
      <c r="C22" s="83"/>
      <c r="D22" s="82"/>
      <c r="E22" s="82"/>
      <c r="F22" s="82"/>
      <c r="G22" s="82"/>
      <c r="H22" s="82"/>
      <c r="I22" s="82"/>
      <c r="J22" s="84">
        <f>J16</f>
        <v>31347050</v>
      </c>
      <c r="K22" s="84">
        <f t="shared" ref="K22:O22" si="6">K16</f>
        <v>31347050</v>
      </c>
      <c r="L22" s="84">
        <f t="shared" si="6"/>
        <v>21942900</v>
      </c>
      <c r="M22" s="84">
        <f t="shared" si="6"/>
        <v>6582920</v>
      </c>
      <c r="N22" s="84">
        <f t="shared" si="6"/>
        <v>2821230</v>
      </c>
      <c r="O22" s="84">
        <f t="shared" si="6"/>
        <v>0</v>
      </c>
      <c r="P22" s="85"/>
      <c r="Q22" s="86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</row>
    <row r="23" spans="1:49" ht="47.25" customHeight="1" thickBot="1" x14ac:dyDescent="0.3">
      <c r="A23" s="87" t="s">
        <v>30</v>
      </c>
      <c r="B23" s="88"/>
      <c r="C23" s="88"/>
      <c r="D23" s="88"/>
      <c r="E23" s="88"/>
      <c r="F23" s="88"/>
      <c r="G23" s="88"/>
      <c r="H23" s="88"/>
      <c r="I23" s="88"/>
      <c r="J23" s="89">
        <f>J13+J15+J18</f>
        <v>23323920.710000001</v>
      </c>
      <c r="K23" s="89">
        <f t="shared" ref="K23:O23" si="7">K13+K15+K18</f>
        <v>23323920.710000001</v>
      </c>
      <c r="L23" s="89">
        <f t="shared" si="7"/>
        <v>0</v>
      </c>
      <c r="M23" s="89">
        <f t="shared" si="7"/>
        <v>0</v>
      </c>
      <c r="N23" s="89">
        <f t="shared" si="7"/>
        <v>23323920.710000001</v>
      </c>
      <c r="O23" s="89">
        <f t="shared" si="7"/>
        <v>0</v>
      </c>
      <c r="P23" s="90"/>
      <c r="Q23" s="91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</row>
    <row r="24" spans="1:49" s="67" customFormat="1" ht="60" customHeight="1" thickBot="1" x14ac:dyDescent="0.3">
      <c r="A24" s="64" t="s">
        <v>91</v>
      </c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6"/>
    </row>
    <row r="25" spans="1:49" s="24" customFormat="1" ht="101.25" customHeight="1" x14ac:dyDescent="0.3">
      <c r="A25" s="56">
        <v>1</v>
      </c>
      <c r="B25" s="38" t="s">
        <v>84</v>
      </c>
      <c r="C25" s="42">
        <v>4814001280</v>
      </c>
      <c r="D25" s="27" t="s">
        <v>44</v>
      </c>
      <c r="E25" s="13" t="s">
        <v>83</v>
      </c>
      <c r="F25" s="13" t="s">
        <v>83</v>
      </c>
      <c r="G25" s="13" t="s">
        <v>83</v>
      </c>
      <c r="H25" s="14" t="s">
        <v>45</v>
      </c>
      <c r="I25" s="27" t="s">
        <v>31</v>
      </c>
      <c r="J25" s="18">
        <v>800000</v>
      </c>
      <c r="K25" s="18">
        <f>SUM(L25:O25)</f>
        <v>800000</v>
      </c>
      <c r="L25" s="18">
        <v>0</v>
      </c>
      <c r="M25" s="18">
        <v>0</v>
      </c>
      <c r="N25" s="18">
        <v>800000</v>
      </c>
      <c r="O25" s="18">
        <v>0</v>
      </c>
      <c r="P25" s="12" t="s">
        <v>103</v>
      </c>
      <c r="Q25" s="57" t="s">
        <v>17</v>
      </c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</row>
    <row r="26" spans="1:49" s="24" customFormat="1" ht="101.25" customHeight="1" x14ac:dyDescent="0.3">
      <c r="A26" s="58"/>
      <c r="B26" s="39"/>
      <c r="C26" s="43"/>
      <c r="D26" s="27" t="s">
        <v>46</v>
      </c>
      <c r="E26" s="13" t="s">
        <v>83</v>
      </c>
      <c r="F26" s="13" t="s">
        <v>83</v>
      </c>
      <c r="G26" s="13" t="s">
        <v>83</v>
      </c>
      <c r="H26" s="14" t="s">
        <v>47</v>
      </c>
      <c r="I26" s="27" t="s">
        <v>48</v>
      </c>
      <c r="J26" s="18">
        <v>14726480</v>
      </c>
      <c r="K26" s="18">
        <f>SUM(L26:O26)</f>
        <v>14726480</v>
      </c>
      <c r="L26" s="18">
        <v>0</v>
      </c>
      <c r="M26" s="18">
        <v>0</v>
      </c>
      <c r="N26" s="18">
        <v>14726480</v>
      </c>
      <c r="O26" s="18">
        <v>0</v>
      </c>
      <c r="P26" s="12" t="s">
        <v>103</v>
      </c>
      <c r="Q26" s="57" t="s">
        <v>17</v>
      </c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</row>
    <row r="27" spans="1:49" s="24" customFormat="1" ht="101.25" customHeight="1" thickBot="1" x14ac:dyDescent="0.35">
      <c r="A27" s="58"/>
      <c r="B27" s="39"/>
      <c r="C27" s="43"/>
      <c r="D27" s="27" t="s">
        <v>49</v>
      </c>
      <c r="E27" s="13" t="s">
        <v>83</v>
      </c>
      <c r="F27" s="13" t="s">
        <v>83</v>
      </c>
      <c r="G27" s="13" t="s">
        <v>83</v>
      </c>
      <c r="H27" s="14" t="s">
        <v>50</v>
      </c>
      <c r="I27" s="27" t="s">
        <v>48</v>
      </c>
      <c r="J27" s="18">
        <v>19000000</v>
      </c>
      <c r="K27" s="18">
        <f>SUM(L27:O27)</f>
        <v>19000000</v>
      </c>
      <c r="L27" s="18">
        <v>0</v>
      </c>
      <c r="M27" s="18">
        <v>0</v>
      </c>
      <c r="N27" s="18">
        <v>19000000</v>
      </c>
      <c r="O27" s="18">
        <v>0</v>
      </c>
      <c r="P27" s="12" t="s">
        <v>103</v>
      </c>
      <c r="Q27" s="57" t="s">
        <v>17</v>
      </c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</row>
    <row r="28" spans="1:49" s="3" customFormat="1" ht="32.25" customHeight="1" thickBot="1" x14ac:dyDescent="0.35">
      <c r="A28" s="36" t="s">
        <v>34</v>
      </c>
      <c r="B28" s="37"/>
      <c r="C28" s="10"/>
      <c r="D28" s="10"/>
      <c r="E28" s="11"/>
      <c r="F28" s="11"/>
      <c r="G28" s="11"/>
      <c r="H28" s="11"/>
      <c r="I28" s="11"/>
      <c r="J28" s="16">
        <f>J25+J26+J27</f>
        <v>34526480</v>
      </c>
      <c r="K28" s="16">
        <f t="shared" ref="K28:O28" si="8">K25+K26+K27</f>
        <v>34526480</v>
      </c>
      <c r="L28" s="16">
        <f t="shared" si="8"/>
        <v>0</v>
      </c>
      <c r="M28" s="16">
        <f t="shared" si="8"/>
        <v>0</v>
      </c>
      <c r="N28" s="16">
        <f t="shared" si="8"/>
        <v>34526480</v>
      </c>
      <c r="O28" s="16">
        <f t="shared" si="8"/>
        <v>0</v>
      </c>
      <c r="P28" s="17"/>
      <c r="Q28" s="53"/>
    </row>
    <row r="29" spans="1:49" s="23" customFormat="1" ht="102" customHeight="1" thickBot="1" x14ac:dyDescent="0.3">
      <c r="A29" s="19">
        <v>2</v>
      </c>
      <c r="B29" s="59" t="s">
        <v>87</v>
      </c>
      <c r="C29" s="20">
        <v>4814002621</v>
      </c>
      <c r="D29" s="21" t="s">
        <v>27</v>
      </c>
      <c r="E29" s="26" t="s">
        <v>83</v>
      </c>
      <c r="F29" s="26" t="s">
        <v>83</v>
      </c>
      <c r="G29" s="26" t="s">
        <v>83</v>
      </c>
      <c r="H29" s="22" t="s">
        <v>58</v>
      </c>
      <c r="I29" s="27" t="s">
        <v>23</v>
      </c>
      <c r="J29" s="18">
        <v>221800</v>
      </c>
      <c r="K29" s="18">
        <f>SUM(L29:O29)</f>
        <v>221800</v>
      </c>
      <c r="L29" s="18">
        <v>0</v>
      </c>
      <c r="M29" s="18">
        <v>0</v>
      </c>
      <c r="N29" s="18">
        <v>221800</v>
      </c>
      <c r="O29" s="18">
        <v>0</v>
      </c>
      <c r="P29" s="18" t="s">
        <v>103</v>
      </c>
      <c r="Q29" s="52" t="s">
        <v>17</v>
      </c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</row>
    <row r="30" spans="1:49" s="3" customFormat="1" ht="32.25" customHeight="1" thickBot="1" x14ac:dyDescent="0.35">
      <c r="A30" s="36" t="s">
        <v>28</v>
      </c>
      <c r="B30" s="37"/>
      <c r="C30" s="10"/>
      <c r="D30" s="10"/>
      <c r="E30" s="11"/>
      <c r="F30" s="11"/>
      <c r="G30" s="11"/>
      <c r="H30" s="11"/>
      <c r="I30" s="11"/>
      <c r="J30" s="16">
        <f>J29</f>
        <v>221800</v>
      </c>
      <c r="K30" s="16">
        <f t="shared" ref="K30:P30" si="9">K29</f>
        <v>221800</v>
      </c>
      <c r="L30" s="16">
        <f t="shared" si="9"/>
        <v>0</v>
      </c>
      <c r="M30" s="16">
        <f t="shared" si="9"/>
        <v>0</v>
      </c>
      <c r="N30" s="16">
        <f t="shared" si="9"/>
        <v>221800</v>
      </c>
      <c r="O30" s="16">
        <f t="shared" si="9"/>
        <v>0</v>
      </c>
      <c r="P30" s="16" t="str">
        <f t="shared" si="9"/>
        <v>март</v>
      </c>
      <c r="Q30" s="53"/>
    </row>
    <row r="31" spans="1:49" ht="47.25" customHeight="1" x14ac:dyDescent="0.25">
      <c r="A31" s="68" t="s">
        <v>68</v>
      </c>
      <c r="B31" s="69"/>
      <c r="C31" s="69"/>
      <c r="D31" s="69"/>
      <c r="E31" s="70"/>
      <c r="F31" s="70"/>
      <c r="G31" s="70"/>
      <c r="H31" s="71"/>
      <c r="I31" s="71"/>
      <c r="J31" s="72">
        <f>J28+J30</f>
        <v>34748280</v>
      </c>
      <c r="K31" s="72">
        <f t="shared" ref="K31:O31" si="10">K28+K30</f>
        <v>34748280</v>
      </c>
      <c r="L31" s="72">
        <f t="shared" si="10"/>
        <v>0</v>
      </c>
      <c r="M31" s="72">
        <f t="shared" si="10"/>
        <v>0</v>
      </c>
      <c r="N31" s="72">
        <f t="shared" si="10"/>
        <v>34748280</v>
      </c>
      <c r="O31" s="72">
        <f t="shared" si="10"/>
        <v>0</v>
      </c>
      <c r="P31" s="73"/>
      <c r="Q31" s="74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</row>
    <row r="32" spans="1:49" ht="47.25" customHeight="1" x14ac:dyDescent="0.25">
      <c r="A32" s="75" t="s">
        <v>21</v>
      </c>
      <c r="B32" s="76"/>
      <c r="C32" s="77"/>
      <c r="D32" s="76"/>
      <c r="E32" s="76"/>
      <c r="F32" s="76"/>
      <c r="G32" s="76"/>
      <c r="H32" s="76"/>
      <c r="I32" s="76"/>
      <c r="J32" s="78">
        <v>0</v>
      </c>
      <c r="K32" s="78">
        <v>0</v>
      </c>
      <c r="L32" s="78">
        <v>0</v>
      </c>
      <c r="M32" s="78">
        <v>0</v>
      </c>
      <c r="N32" s="78">
        <v>0</v>
      </c>
      <c r="O32" s="78">
        <v>0</v>
      </c>
      <c r="P32" s="79"/>
      <c r="Q32" s="80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</row>
    <row r="33" spans="1:49" ht="47.25" customHeight="1" x14ac:dyDescent="0.25">
      <c r="A33" s="81" t="s">
        <v>33</v>
      </c>
      <c r="B33" s="82"/>
      <c r="C33" s="83"/>
      <c r="D33" s="82"/>
      <c r="E33" s="82"/>
      <c r="F33" s="82"/>
      <c r="G33" s="82"/>
      <c r="H33" s="82"/>
      <c r="I33" s="82"/>
      <c r="J33" s="84">
        <v>0</v>
      </c>
      <c r="K33" s="84">
        <v>0</v>
      </c>
      <c r="L33" s="84">
        <v>0</v>
      </c>
      <c r="M33" s="84">
        <v>0</v>
      </c>
      <c r="N33" s="84">
        <v>0</v>
      </c>
      <c r="O33" s="84">
        <v>0</v>
      </c>
      <c r="P33" s="85"/>
      <c r="Q33" s="86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</row>
    <row r="34" spans="1:49" ht="47.25" customHeight="1" thickBot="1" x14ac:dyDescent="0.3">
      <c r="A34" s="87" t="s">
        <v>30</v>
      </c>
      <c r="B34" s="88"/>
      <c r="C34" s="88"/>
      <c r="D34" s="88"/>
      <c r="E34" s="88"/>
      <c r="F34" s="88"/>
      <c r="G34" s="88"/>
      <c r="H34" s="88"/>
      <c r="I34" s="88"/>
      <c r="J34" s="89">
        <f>J29+J27+J26+J25</f>
        <v>34748280</v>
      </c>
      <c r="K34" s="89">
        <f t="shared" ref="K34:O34" si="11">K29+K27+K26+K25</f>
        <v>34748280</v>
      </c>
      <c r="L34" s="89">
        <f t="shared" si="11"/>
        <v>0</v>
      </c>
      <c r="M34" s="89">
        <f t="shared" si="11"/>
        <v>0</v>
      </c>
      <c r="N34" s="89">
        <f t="shared" si="11"/>
        <v>34748280</v>
      </c>
      <c r="O34" s="89">
        <f t="shared" si="11"/>
        <v>0</v>
      </c>
      <c r="P34" s="90"/>
      <c r="Q34" s="91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</row>
    <row r="35" spans="1:49" s="67" customFormat="1" ht="60" customHeight="1" thickBot="1" x14ac:dyDescent="0.3">
      <c r="A35" s="64" t="s">
        <v>92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6"/>
    </row>
    <row r="36" spans="1:49" s="24" customFormat="1" ht="102" customHeight="1" x14ac:dyDescent="0.3">
      <c r="A36" s="55">
        <v>1</v>
      </c>
      <c r="B36" s="46" t="s">
        <v>84</v>
      </c>
      <c r="C36" s="42">
        <v>4814001280</v>
      </c>
      <c r="D36" s="27" t="s">
        <v>25</v>
      </c>
      <c r="E36" s="13" t="s">
        <v>83</v>
      </c>
      <c r="F36" s="13" t="s">
        <v>83</v>
      </c>
      <c r="G36" s="13" t="s">
        <v>83</v>
      </c>
      <c r="H36" s="14" t="s">
        <v>51</v>
      </c>
      <c r="I36" s="27" t="s">
        <v>26</v>
      </c>
      <c r="J36" s="18">
        <v>2000000</v>
      </c>
      <c r="K36" s="18">
        <f>SUM(L36:O36)</f>
        <v>2000000</v>
      </c>
      <c r="L36" s="18">
        <v>0</v>
      </c>
      <c r="M36" s="18">
        <v>0</v>
      </c>
      <c r="N36" s="18">
        <v>2000000</v>
      </c>
      <c r="O36" s="18">
        <v>0</v>
      </c>
      <c r="P36" s="27" t="s">
        <v>104</v>
      </c>
      <c r="Q36" s="54" t="s">
        <v>17</v>
      </c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</row>
    <row r="37" spans="1:49" s="24" customFormat="1" ht="102" customHeight="1" thickBot="1" x14ac:dyDescent="0.35">
      <c r="A37" s="55">
        <v>2</v>
      </c>
      <c r="B37" s="46"/>
      <c r="C37" s="47"/>
      <c r="D37" s="27" t="s">
        <v>52</v>
      </c>
      <c r="E37" s="13" t="s">
        <v>83</v>
      </c>
      <c r="F37" s="13" t="s">
        <v>83</v>
      </c>
      <c r="G37" s="13" t="s">
        <v>83</v>
      </c>
      <c r="H37" s="14" t="s">
        <v>53</v>
      </c>
      <c r="I37" s="27" t="s">
        <v>24</v>
      </c>
      <c r="J37" s="18">
        <v>1000000</v>
      </c>
      <c r="K37" s="18">
        <f>SUM(L37:O37)</f>
        <v>1000000</v>
      </c>
      <c r="L37" s="18">
        <v>0</v>
      </c>
      <c r="M37" s="18">
        <v>0</v>
      </c>
      <c r="N37" s="18">
        <v>1000000</v>
      </c>
      <c r="O37" s="18">
        <v>0</v>
      </c>
      <c r="P37" s="27" t="s">
        <v>104</v>
      </c>
      <c r="Q37" s="54" t="s">
        <v>17</v>
      </c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</row>
    <row r="38" spans="1:49" s="3" customFormat="1" ht="32.25" customHeight="1" thickBot="1" x14ac:dyDescent="0.35">
      <c r="A38" s="36" t="s">
        <v>29</v>
      </c>
      <c r="B38" s="37"/>
      <c r="C38" s="10"/>
      <c r="D38" s="10"/>
      <c r="E38" s="11"/>
      <c r="F38" s="11"/>
      <c r="G38" s="11"/>
      <c r="H38" s="11"/>
      <c r="I38" s="11"/>
      <c r="J38" s="16">
        <f>J36+J37</f>
        <v>3000000</v>
      </c>
      <c r="K38" s="16">
        <f t="shared" ref="K38:O38" si="12">K36+K37</f>
        <v>3000000</v>
      </c>
      <c r="L38" s="16">
        <f t="shared" si="12"/>
        <v>0</v>
      </c>
      <c r="M38" s="16">
        <f t="shared" si="12"/>
        <v>0</v>
      </c>
      <c r="N38" s="16">
        <f t="shared" si="12"/>
        <v>3000000</v>
      </c>
      <c r="O38" s="16">
        <f t="shared" si="12"/>
        <v>0</v>
      </c>
      <c r="P38" s="17"/>
      <c r="Q38" s="53"/>
    </row>
    <row r="39" spans="1:49" s="23" customFormat="1" ht="102" customHeight="1" thickBot="1" x14ac:dyDescent="0.3">
      <c r="A39" s="19">
        <v>2</v>
      </c>
      <c r="B39" s="59" t="s">
        <v>88</v>
      </c>
      <c r="C39" s="20">
        <v>4800011030</v>
      </c>
      <c r="D39" s="21" t="s">
        <v>64</v>
      </c>
      <c r="E39" s="26" t="s">
        <v>83</v>
      </c>
      <c r="F39" s="26" t="s">
        <v>83</v>
      </c>
      <c r="G39" s="26" t="s">
        <v>83</v>
      </c>
      <c r="H39" s="22" t="s">
        <v>65</v>
      </c>
      <c r="I39" s="27" t="s">
        <v>24</v>
      </c>
      <c r="J39" s="18">
        <v>1620207.3</v>
      </c>
      <c r="K39" s="18">
        <f>SUM(L39:O39)</f>
        <v>1620207.3</v>
      </c>
      <c r="L39" s="18">
        <v>0</v>
      </c>
      <c r="M39" s="18">
        <v>0</v>
      </c>
      <c r="N39" s="18">
        <v>1620207.3</v>
      </c>
      <c r="O39" s="18">
        <v>0</v>
      </c>
      <c r="P39" s="18" t="s">
        <v>104</v>
      </c>
      <c r="Q39" s="52" t="s">
        <v>17</v>
      </c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</row>
    <row r="40" spans="1:49" s="3" customFormat="1" ht="32.25" customHeight="1" thickBot="1" x14ac:dyDescent="0.35">
      <c r="A40" s="36" t="s">
        <v>28</v>
      </c>
      <c r="B40" s="37"/>
      <c r="C40" s="10"/>
      <c r="D40" s="10"/>
      <c r="E40" s="11"/>
      <c r="F40" s="11"/>
      <c r="G40" s="11"/>
      <c r="H40" s="11"/>
      <c r="I40" s="11"/>
      <c r="J40" s="16">
        <f>SUM(J39:J39)</f>
        <v>1620207.3</v>
      </c>
      <c r="K40" s="16">
        <f t="shared" ref="K40:O40" si="13">SUM(K39:K39)</f>
        <v>1620207.3</v>
      </c>
      <c r="L40" s="16">
        <f t="shared" si="13"/>
        <v>0</v>
      </c>
      <c r="M40" s="16">
        <f t="shared" si="13"/>
        <v>0</v>
      </c>
      <c r="N40" s="16">
        <f t="shared" si="13"/>
        <v>1620207.3</v>
      </c>
      <c r="O40" s="16">
        <f t="shared" si="13"/>
        <v>0</v>
      </c>
      <c r="P40" s="17"/>
      <c r="Q40" s="53"/>
    </row>
    <row r="41" spans="1:49" ht="47.25" customHeight="1" x14ac:dyDescent="0.25">
      <c r="A41" s="68" t="s">
        <v>69</v>
      </c>
      <c r="B41" s="69"/>
      <c r="C41" s="69"/>
      <c r="D41" s="69"/>
      <c r="E41" s="70"/>
      <c r="F41" s="70"/>
      <c r="G41" s="70"/>
      <c r="H41" s="71"/>
      <c r="I41" s="71"/>
      <c r="J41" s="72">
        <f>J38+J40</f>
        <v>4620207.3</v>
      </c>
      <c r="K41" s="72">
        <f t="shared" ref="K41:O41" si="14">K38+K40</f>
        <v>4620207.3</v>
      </c>
      <c r="L41" s="72">
        <f t="shared" si="14"/>
        <v>0</v>
      </c>
      <c r="M41" s="72">
        <f t="shared" si="14"/>
        <v>0</v>
      </c>
      <c r="N41" s="72">
        <f t="shared" si="14"/>
        <v>4620207.3</v>
      </c>
      <c r="O41" s="72">
        <f t="shared" si="14"/>
        <v>0</v>
      </c>
      <c r="P41" s="73"/>
      <c r="Q41" s="74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</row>
    <row r="42" spans="1:49" ht="47.25" customHeight="1" x14ac:dyDescent="0.25">
      <c r="A42" s="75" t="s">
        <v>21</v>
      </c>
      <c r="B42" s="76"/>
      <c r="C42" s="77"/>
      <c r="D42" s="76"/>
      <c r="E42" s="76"/>
      <c r="F42" s="76"/>
      <c r="G42" s="76"/>
      <c r="H42" s="76"/>
      <c r="I42" s="76"/>
      <c r="J42" s="78">
        <v>0</v>
      </c>
      <c r="K42" s="78">
        <v>0</v>
      </c>
      <c r="L42" s="78">
        <v>0</v>
      </c>
      <c r="M42" s="78">
        <v>0</v>
      </c>
      <c r="N42" s="78">
        <v>0</v>
      </c>
      <c r="O42" s="78">
        <v>0</v>
      </c>
      <c r="P42" s="79"/>
      <c r="Q42" s="80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</row>
    <row r="43" spans="1:49" ht="47.25" customHeight="1" x14ac:dyDescent="0.25">
      <c r="A43" s="81" t="s">
        <v>33</v>
      </c>
      <c r="B43" s="82"/>
      <c r="C43" s="83"/>
      <c r="D43" s="82"/>
      <c r="E43" s="82"/>
      <c r="F43" s="82"/>
      <c r="G43" s="82"/>
      <c r="H43" s="82"/>
      <c r="I43" s="82"/>
      <c r="J43" s="84">
        <v>0</v>
      </c>
      <c r="K43" s="84">
        <v>0</v>
      </c>
      <c r="L43" s="84">
        <v>0</v>
      </c>
      <c r="M43" s="84">
        <v>0</v>
      </c>
      <c r="N43" s="84">
        <v>0</v>
      </c>
      <c r="O43" s="84">
        <v>0</v>
      </c>
      <c r="P43" s="85"/>
      <c r="Q43" s="86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</row>
    <row r="44" spans="1:49" ht="47.25" customHeight="1" thickBot="1" x14ac:dyDescent="0.3">
      <c r="A44" s="87" t="s">
        <v>30</v>
      </c>
      <c r="B44" s="88"/>
      <c r="C44" s="88"/>
      <c r="D44" s="88"/>
      <c r="E44" s="88"/>
      <c r="F44" s="88"/>
      <c r="G44" s="88"/>
      <c r="H44" s="88"/>
      <c r="I44" s="88"/>
      <c r="J44" s="89">
        <f>J39+J37+J36</f>
        <v>4620207.3</v>
      </c>
      <c r="K44" s="89">
        <f t="shared" ref="K44:O44" si="15">K39+K37+K36</f>
        <v>4620207.3</v>
      </c>
      <c r="L44" s="89">
        <f t="shared" si="15"/>
        <v>0</v>
      </c>
      <c r="M44" s="89">
        <f t="shared" si="15"/>
        <v>0</v>
      </c>
      <c r="N44" s="89">
        <f t="shared" si="15"/>
        <v>4620207.3</v>
      </c>
      <c r="O44" s="89">
        <f t="shared" si="15"/>
        <v>0</v>
      </c>
      <c r="P44" s="90"/>
      <c r="Q44" s="91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</row>
    <row r="45" spans="1:49" s="67" customFormat="1" ht="60" customHeight="1" thickBot="1" x14ac:dyDescent="0.3">
      <c r="A45" s="64" t="s">
        <v>93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6"/>
    </row>
    <row r="46" spans="1:49" s="23" customFormat="1" ht="102" customHeight="1" thickBot="1" x14ac:dyDescent="0.3">
      <c r="A46" s="19">
        <v>1</v>
      </c>
      <c r="B46" s="59" t="s">
        <v>84</v>
      </c>
      <c r="C46" s="20">
        <v>4814001280</v>
      </c>
      <c r="D46" s="21" t="s">
        <v>54</v>
      </c>
      <c r="E46" s="26" t="s">
        <v>83</v>
      </c>
      <c r="F46" s="26" t="s">
        <v>83</v>
      </c>
      <c r="G46" s="26" t="s">
        <v>83</v>
      </c>
      <c r="H46" s="22" t="s">
        <v>55</v>
      </c>
      <c r="I46" s="27" t="s">
        <v>56</v>
      </c>
      <c r="J46" s="18">
        <v>289000</v>
      </c>
      <c r="K46" s="18">
        <f>SUM(L46:O46)</f>
        <v>289000</v>
      </c>
      <c r="L46" s="18">
        <v>0</v>
      </c>
      <c r="M46" s="18">
        <v>0</v>
      </c>
      <c r="N46" s="18">
        <v>289000</v>
      </c>
      <c r="O46" s="18">
        <v>0</v>
      </c>
      <c r="P46" s="18" t="s">
        <v>105</v>
      </c>
      <c r="Q46" s="52" t="s">
        <v>17</v>
      </c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</row>
    <row r="47" spans="1:49" s="3" customFormat="1" ht="32.25" customHeight="1" thickBot="1" x14ac:dyDescent="0.35">
      <c r="A47" s="36" t="s">
        <v>28</v>
      </c>
      <c r="B47" s="37"/>
      <c r="C47" s="10"/>
      <c r="D47" s="10"/>
      <c r="E47" s="11"/>
      <c r="F47" s="11"/>
      <c r="G47" s="11"/>
      <c r="H47" s="11"/>
      <c r="I47" s="11"/>
      <c r="J47" s="16">
        <f>SUM(J46:J46)</f>
        <v>289000</v>
      </c>
      <c r="K47" s="16">
        <f t="shared" ref="K47:O47" si="16">SUM(K46:K46)</f>
        <v>289000</v>
      </c>
      <c r="L47" s="16">
        <f t="shared" si="16"/>
        <v>0</v>
      </c>
      <c r="M47" s="16">
        <f t="shared" si="16"/>
        <v>0</v>
      </c>
      <c r="N47" s="16">
        <f t="shared" si="16"/>
        <v>289000</v>
      </c>
      <c r="O47" s="16">
        <f t="shared" si="16"/>
        <v>0</v>
      </c>
      <c r="P47" s="17"/>
      <c r="Q47" s="53"/>
    </row>
    <row r="48" spans="1:49" s="25" customFormat="1" ht="101.25" customHeight="1" thickBot="1" x14ac:dyDescent="0.35">
      <c r="A48" s="99">
        <v>1</v>
      </c>
      <c r="B48" s="100" t="s">
        <v>77</v>
      </c>
      <c r="C48" s="101">
        <v>4800011337</v>
      </c>
      <c r="D48" s="102" t="s">
        <v>78</v>
      </c>
      <c r="E48" s="92" t="s">
        <v>83</v>
      </c>
      <c r="F48" s="92" t="s">
        <v>83</v>
      </c>
      <c r="G48" s="103" t="s">
        <v>110</v>
      </c>
      <c r="H48" s="103"/>
      <c r="I48" s="103">
        <v>41.2</v>
      </c>
      <c r="J48" s="104">
        <v>4285535.79</v>
      </c>
      <c r="K48" s="104">
        <f>SUM(L48:O48)</f>
        <v>4285535.79</v>
      </c>
      <c r="L48" s="104">
        <v>2484196.5299999998</v>
      </c>
      <c r="M48" s="104">
        <v>245689.77</v>
      </c>
      <c r="N48" s="104">
        <v>1555649.49</v>
      </c>
      <c r="O48" s="104">
        <v>0</v>
      </c>
      <c r="P48" s="92" t="s">
        <v>105</v>
      </c>
      <c r="Q48" s="105" t="s">
        <v>17</v>
      </c>
    </row>
    <row r="49" spans="1:49" s="3" customFormat="1" ht="32.25" customHeight="1" thickBot="1" x14ac:dyDescent="0.35">
      <c r="A49" s="36" t="s">
        <v>28</v>
      </c>
      <c r="B49" s="37"/>
      <c r="C49" s="10"/>
      <c r="D49" s="10"/>
      <c r="E49" s="11"/>
      <c r="F49" s="11"/>
      <c r="G49" s="11"/>
      <c r="H49" s="11"/>
      <c r="I49" s="11"/>
      <c r="J49" s="16">
        <f>J48</f>
        <v>4285535.79</v>
      </c>
      <c r="K49" s="16">
        <f t="shared" ref="K49:O49" si="17">K48</f>
        <v>4285535.79</v>
      </c>
      <c r="L49" s="16">
        <f t="shared" si="17"/>
        <v>2484196.5299999998</v>
      </c>
      <c r="M49" s="16">
        <f t="shared" si="17"/>
        <v>245689.77</v>
      </c>
      <c r="N49" s="16">
        <f t="shared" si="17"/>
        <v>1555649.49</v>
      </c>
      <c r="O49" s="16">
        <f t="shared" si="17"/>
        <v>0</v>
      </c>
      <c r="P49" s="17"/>
      <c r="Q49" s="53"/>
    </row>
    <row r="50" spans="1:49" s="25" customFormat="1" ht="101.25" customHeight="1" thickBot="1" x14ac:dyDescent="0.35">
      <c r="A50" s="99">
        <v>1</v>
      </c>
      <c r="B50" s="100" t="s">
        <v>79</v>
      </c>
      <c r="C50" s="101">
        <v>4800011263</v>
      </c>
      <c r="D50" s="102" t="s">
        <v>80</v>
      </c>
      <c r="E50" s="92" t="s">
        <v>83</v>
      </c>
      <c r="F50" s="92" t="s">
        <v>83</v>
      </c>
      <c r="G50" s="103" t="s">
        <v>110</v>
      </c>
      <c r="H50" s="103"/>
      <c r="I50" s="103">
        <v>41.2</v>
      </c>
      <c r="J50" s="104">
        <v>2997701.54</v>
      </c>
      <c r="K50" s="104">
        <f>SUM(L50:O50)</f>
        <v>2997701.54</v>
      </c>
      <c r="L50" s="104">
        <v>1737684.52</v>
      </c>
      <c r="M50" s="104">
        <v>171850.87</v>
      </c>
      <c r="N50" s="104">
        <v>1088166.1499999999</v>
      </c>
      <c r="O50" s="104">
        <v>0</v>
      </c>
      <c r="P50" s="92" t="s">
        <v>105</v>
      </c>
      <c r="Q50" s="105" t="s">
        <v>17</v>
      </c>
    </row>
    <row r="51" spans="1:49" s="3" customFormat="1" ht="32.25" customHeight="1" thickBot="1" x14ac:dyDescent="0.35">
      <c r="A51" s="36" t="s">
        <v>28</v>
      </c>
      <c r="B51" s="37"/>
      <c r="C51" s="10"/>
      <c r="D51" s="10"/>
      <c r="E51" s="11"/>
      <c r="F51" s="11"/>
      <c r="G51" s="11"/>
      <c r="H51" s="11"/>
      <c r="I51" s="11"/>
      <c r="J51" s="16">
        <f>J50</f>
        <v>2997701.54</v>
      </c>
      <c r="K51" s="16">
        <f t="shared" ref="K51:N51" si="18">K50</f>
        <v>2997701.54</v>
      </c>
      <c r="L51" s="16">
        <f t="shared" si="18"/>
        <v>1737684.52</v>
      </c>
      <c r="M51" s="16">
        <f t="shared" si="18"/>
        <v>171850.87</v>
      </c>
      <c r="N51" s="16">
        <f t="shared" si="18"/>
        <v>1088166.1499999999</v>
      </c>
      <c r="O51" s="16">
        <v>0</v>
      </c>
      <c r="P51" s="17"/>
      <c r="Q51" s="53"/>
    </row>
    <row r="52" spans="1:49" ht="47.25" customHeight="1" x14ac:dyDescent="0.25">
      <c r="A52" s="68" t="s">
        <v>81</v>
      </c>
      <c r="B52" s="69"/>
      <c r="C52" s="69"/>
      <c r="D52" s="69"/>
      <c r="E52" s="70"/>
      <c r="F52" s="70"/>
      <c r="G52" s="70"/>
      <c r="H52" s="71"/>
      <c r="I52" s="71"/>
      <c r="J52" s="72">
        <f>J47+J49+J51</f>
        <v>7572237.3300000001</v>
      </c>
      <c r="K52" s="72">
        <f t="shared" ref="K52:O52" si="19">K47+K49+K51</f>
        <v>7572237.3300000001</v>
      </c>
      <c r="L52" s="72">
        <f t="shared" si="19"/>
        <v>4221881.05</v>
      </c>
      <c r="M52" s="72">
        <f t="shared" si="19"/>
        <v>417540.64</v>
      </c>
      <c r="N52" s="72">
        <f t="shared" si="19"/>
        <v>2932815.6399999997</v>
      </c>
      <c r="O52" s="72">
        <f t="shared" si="19"/>
        <v>0</v>
      </c>
      <c r="P52" s="73"/>
      <c r="Q52" s="74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</row>
    <row r="53" spans="1:49" ht="47.25" customHeight="1" x14ac:dyDescent="0.25">
      <c r="A53" s="75" t="s">
        <v>21</v>
      </c>
      <c r="B53" s="76"/>
      <c r="C53" s="77"/>
      <c r="D53" s="76"/>
      <c r="E53" s="76"/>
      <c r="F53" s="76"/>
      <c r="G53" s="76"/>
      <c r="H53" s="76"/>
      <c r="I53" s="76"/>
      <c r="J53" s="78">
        <v>0</v>
      </c>
      <c r="K53" s="78">
        <v>0</v>
      </c>
      <c r="L53" s="78">
        <v>0</v>
      </c>
      <c r="M53" s="78">
        <v>0</v>
      </c>
      <c r="N53" s="78">
        <v>0</v>
      </c>
      <c r="O53" s="78">
        <v>0</v>
      </c>
      <c r="P53" s="79"/>
      <c r="Q53" s="80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</row>
    <row r="54" spans="1:49" ht="47.25" customHeight="1" x14ac:dyDescent="0.25">
      <c r="A54" s="81" t="s">
        <v>82</v>
      </c>
      <c r="B54" s="82"/>
      <c r="C54" s="83"/>
      <c r="D54" s="82"/>
      <c r="E54" s="82"/>
      <c r="F54" s="82"/>
      <c r="G54" s="82"/>
      <c r="H54" s="82"/>
      <c r="I54" s="82"/>
      <c r="J54" s="84">
        <f>J48+J50</f>
        <v>7283237.3300000001</v>
      </c>
      <c r="K54" s="84">
        <f t="shared" ref="K54:O54" si="20">K48+K50</f>
        <v>7283237.3300000001</v>
      </c>
      <c r="L54" s="84">
        <f t="shared" si="20"/>
        <v>4221881.05</v>
      </c>
      <c r="M54" s="84">
        <f t="shared" si="20"/>
        <v>417540.64</v>
      </c>
      <c r="N54" s="84">
        <f t="shared" si="20"/>
        <v>2643815.6399999997</v>
      </c>
      <c r="O54" s="84">
        <f t="shared" si="20"/>
        <v>0</v>
      </c>
      <c r="P54" s="85"/>
      <c r="Q54" s="86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</row>
    <row r="55" spans="1:49" ht="47.25" customHeight="1" thickBot="1" x14ac:dyDescent="0.3">
      <c r="A55" s="87" t="s">
        <v>71</v>
      </c>
      <c r="B55" s="88"/>
      <c r="C55" s="88"/>
      <c r="D55" s="88"/>
      <c r="E55" s="88"/>
      <c r="F55" s="88"/>
      <c r="G55" s="88"/>
      <c r="H55" s="88"/>
      <c r="I55" s="88"/>
      <c r="J55" s="89">
        <f>J46</f>
        <v>289000</v>
      </c>
      <c r="K55" s="89">
        <f t="shared" ref="K55:O55" si="21">K46</f>
        <v>289000</v>
      </c>
      <c r="L55" s="89">
        <f t="shared" si="21"/>
        <v>0</v>
      </c>
      <c r="M55" s="89">
        <f t="shared" si="21"/>
        <v>0</v>
      </c>
      <c r="N55" s="89">
        <f t="shared" si="21"/>
        <v>289000</v>
      </c>
      <c r="O55" s="89">
        <f t="shared" si="21"/>
        <v>0</v>
      </c>
      <c r="P55" s="90"/>
      <c r="Q55" s="91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</row>
    <row r="56" spans="1:49" s="67" customFormat="1" ht="60" customHeight="1" thickBot="1" x14ac:dyDescent="0.3">
      <c r="A56" s="64" t="s">
        <v>94</v>
      </c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6"/>
    </row>
    <row r="57" spans="1:49" s="23" customFormat="1" ht="102" customHeight="1" thickBot="1" x14ac:dyDescent="0.3">
      <c r="A57" s="19">
        <v>1</v>
      </c>
      <c r="B57" s="59" t="s">
        <v>84</v>
      </c>
      <c r="C57" s="20">
        <v>4814001280</v>
      </c>
      <c r="D57" s="21" t="s">
        <v>35</v>
      </c>
      <c r="E57" s="26" t="s">
        <v>83</v>
      </c>
      <c r="F57" s="26" t="s">
        <v>83</v>
      </c>
      <c r="G57" s="26" t="s">
        <v>83</v>
      </c>
      <c r="H57" s="22" t="s">
        <v>41</v>
      </c>
      <c r="I57" s="27" t="s">
        <v>36</v>
      </c>
      <c r="J57" s="18">
        <v>300000</v>
      </c>
      <c r="K57" s="18">
        <f>SUM(L57:O57)</f>
        <v>300000</v>
      </c>
      <c r="L57" s="18">
        <v>0</v>
      </c>
      <c r="M57" s="18">
        <v>0</v>
      </c>
      <c r="N57" s="18">
        <v>300000</v>
      </c>
      <c r="O57" s="18">
        <v>0</v>
      </c>
      <c r="P57" s="18" t="s">
        <v>106</v>
      </c>
      <c r="Q57" s="52" t="s">
        <v>17</v>
      </c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</row>
    <row r="58" spans="1:49" s="3" customFormat="1" ht="32.25" customHeight="1" thickBot="1" x14ac:dyDescent="0.35">
      <c r="A58" s="36" t="s">
        <v>28</v>
      </c>
      <c r="B58" s="37"/>
      <c r="C58" s="10"/>
      <c r="D58" s="10"/>
      <c r="E58" s="11"/>
      <c r="F58" s="11"/>
      <c r="G58" s="11"/>
      <c r="H58" s="11"/>
      <c r="I58" s="11"/>
      <c r="J58" s="16">
        <f>SUM(J57)</f>
        <v>300000</v>
      </c>
      <c r="K58" s="16">
        <f t="shared" ref="K58:O58" si="22">SUM(K57)</f>
        <v>300000</v>
      </c>
      <c r="L58" s="16">
        <f t="shared" si="22"/>
        <v>0</v>
      </c>
      <c r="M58" s="16">
        <f t="shared" si="22"/>
        <v>0</v>
      </c>
      <c r="N58" s="16">
        <f t="shared" si="22"/>
        <v>300000</v>
      </c>
      <c r="O58" s="16">
        <f t="shared" si="22"/>
        <v>0</v>
      </c>
      <c r="P58" s="17"/>
      <c r="Q58" s="53"/>
    </row>
    <row r="59" spans="1:49" ht="47.25" customHeight="1" x14ac:dyDescent="0.25">
      <c r="A59" s="68" t="s">
        <v>70</v>
      </c>
      <c r="B59" s="69"/>
      <c r="C59" s="69"/>
      <c r="D59" s="69"/>
      <c r="E59" s="70"/>
      <c r="F59" s="70"/>
      <c r="G59" s="70"/>
      <c r="H59" s="71"/>
      <c r="I59" s="71"/>
      <c r="J59" s="72">
        <f>J58</f>
        <v>300000</v>
      </c>
      <c r="K59" s="72">
        <f t="shared" ref="K59:O59" si="23">K58</f>
        <v>300000</v>
      </c>
      <c r="L59" s="72">
        <f t="shared" si="23"/>
        <v>0</v>
      </c>
      <c r="M59" s="72">
        <f t="shared" si="23"/>
        <v>0</v>
      </c>
      <c r="N59" s="72">
        <f t="shared" si="23"/>
        <v>300000</v>
      </c>
      <c r="O59" s="72">
        <f t="shared" si="23"/>
        <v>0</v>
      </c>
      <c r="P59" s="73"/>
      <c r="Q59" s="74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</row>
    <row r="60" spans="1:49" ht="47.25" customHeight="1" x14ac:dyDescent="0.25">
      <c r="A60" s="75" t="s">
        <v>21</v>
      </c>
      <c r="B60" s="76"/>
      <c r="C60" s="77"/>
      <c r="D60" s="76"/>
      <c r="E60" s="76"/>
      <c r="F60" s="76"/>
      <c r="G60" s="76"/>
      <c r="H60" s="76"/>
      <c r="I60" s="76"/>
      <c r="J60" s="78">
        <v>0</v>
      </c>
      <c r="K60" s="78">
        <v>0</v>
      </c>
      <c r="L60" s="78">
        <v>0</v>
      </c>
      <c r="M60" s="78">
        <v>0</v>
      </c>
      <c r="N60" s="78">
        <v>0</v>
      </c>
      <c r="O60" s="78">
        <v>0</v>
      </c>
      <c r="P60" s="79"/>
      <c r="Q60" s="80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</row>
    <row r="61" spans="1:49" ht="47.25" customHeight="1" x14ac:dyDescent="0.25">
      <c r="A61" s="81" t="s">
        <v>33</v>
      </c>
      <c r="B61" s="82"/>
      <c r="C61" s="83"/>
      <c r="D61" s="82"/>
      <c r="E61" s="82"/>
      <c r="F61" s="82"/>
      <c r="G61" s="82"/>
      <c r="H61" s="82"/>
      <c r="I61" s="82"/>
      <c r="J61" s="84">
        <v>0</v>
      </c>
      <c r="K61" s="84">
        <v>0</v>
      </c>
      <c r="L61" s="84">
        <v>0</v>
      </c>
      <c r="M61" s="84">
        <v>0</v>
      </c>
      <c r="N61" s="84">
        <v>0</v>
      </c>
      <c r="O61" s="84">
        <v>0</v>
      </c>
      <c r="P61" s="85"/>
      <c r="Q61" s="86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</row>
    <row r="62" spans="1:49" ht="47.25" customHeight="1" thickBot="1" x14ac:dyDescent="0.3">
      <c r="A62" s="87" t="s">
        <v>73</v>
      </c>
      <c r="B62" s="88"/>
      <c r="C62" s="88"/>
      <c r="D62" s="88"/>
      <c r="E62" s="88"/>
      <c r="F62" s="88"/>
      <c r="G62" s="88"/>
      <c r="H62" s="88"/>
      <c r="I62" s="88"/>
      <c r="J62" s="89">
        <f>J57</f>
        <v>300000</v>
      </c>
      <c r="K62" s="89">
        <f t="shared" ref="K62:O62" si="24">K57</f>
        <v>300000</v>
      </c>
      <c r="L62" s="89">
        <f t="shared" si="24"/>
        <v>0</v>
      </c>
      <c r="M62" s="89">
        <f t="shared" si="24"/>
        <v>0</v>
      </c>
      <c r="N62" s="89">
        <f t="shared" si="24"/>
        <v>300000</v>
      </c>
      <c r="O62" s="89">
        <f t="shared" si="24"/>
        <v>0</v>
      </c>
      <c r="P62" s="90"/>
      <c r="Q62" s="91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</row>
    <row r="63" spans="1:49" s="67" customFormat="1" ht="60" customHeight="1" thickBot="1" x14ac:dyDescent="0.3">
      <c r="A63" s="64" t="s">
        <v>95</v>
      </c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6"/>
    </row>
    <row r="64" spans="1:49" s="23" customFormat="1" ht="102" customHeight="1" thickBot="1" x14ac:dyDescent="0.3">
      <c r="A64" s="19">
        <v>1</v>
      </c>
      <c r="B64" s="59" t="s">
        <v>83</v>
      </c>
      <c r="C64" s="20" t="s">
        <v>83</v>
      </c>
      <c r="D64" s="21" t="s">
        <v>83</v>
      </c>
      <c r="E64" s="26" t="s">
        <v>83</v>
      </c>
      <c r="F64" s="26" t="s">
        <v>83</v>
      </c>
      <c r="G64" s="26" t="s">
        <v>83</v>
      </c>
      <c r="H64" s="22"/>
      <c r="I64" s="27" t="s">
        <v>83</v>
      </c>
      <c r="J64" s="18" t="s">
        <v>83</v>
      </c>
      <c r="K64" s="18" t="s">
        <v>83</v>
      </c>
      <c r="L64" s="18" t="s">
        <v>83</v>
      </c>
      <c r="M64" s="18" t="s">
        <v>83</v>
      </c>
      <c r="N64" s="18" t="s">
        <v>83</v>
      </c>
      <c r="O64" s="18" t="s">
        <v>83</v>
      </c>
      <c r="P64" s="18"/>
      <c r="Q64" s="52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</row>
    <row r="65" spans="1:49" s="3" customFormat="1" ht="32.25" customHeight="1" thickBot="1" x14ac:dyDescent="0.35">
      <c r="A65" s="36" t="s">
        <v>74</v>
      </c>
      <c r="B65" s="37"/>
      <c r="C65" s="10"/>
      <c r="D65" s="10"/>
      <c r="E65" s="11"/>
      <c r="F65" s="11"/>
      <c r="G65" s="11"/>
      <c r="H65" s="11"/>
      <c r="I65" s="11"/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7"/>
      <c r="Q65" s="53"/>
    </row>
    <row r="66" spans="1:49" ht="47.25" customHeight="1" x14ac:dyDescent="0.25">
      <c r="A66" s="68" t="s">
        <v>75</v>
      </c>
      <c r="B66" s="69"/>
      <c r="C66" s="69"/>
      <c r="D66" s="69"/>
      <c r="E66" s="70"/>
      <c r="F66" s="70"/>
      <c r="G66" s="70"/>
      <c r="H66" s="71"/>
      <c r="I66" s="71"/>
      <c r="J66" s="72">
        <f t="shared" ref="J66:O66" si="25">J65</f>
        <v>0</v>
      </c>
      <c r="K66" s="72">
        <f t="shared" si="25"/>
        <v>0</v>
      </c>
      <c r="L66" s="72">
        <f t="shared" si="25"/>
        <v>0</v>
      </c>
      <c r="M66" s="72">
        <f t="shared" si="25"/>
        <v>0</v>
      </c>
      <c r="N66" s="72">
        <f t="shared" si="25"/>
        <v>0</v>
      </c>
      <c r="O66" s="72">
        <f t="shared" si="25"/>
        <v>0</v>
      </c>
      <c r="P66" s="73"/>
      <c r="Q66" s="74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</row>
    <row r="67" spans="1:49" ht="47.25" customHeight="1" x14ac:dyDescent="0.25">
      <c r="A67" s="75" t="s">
        <v>21</v>
      </c>
      <c r="B67" s="76"/>
      <c r="C67" s="77"/>
      <c r="D67" s="76"/>
      <c r="E67" s="76"/>
      <c r="F67" s="76"/>
      <c r="G67" s="76"/>
      <c r="H67" s="76"/>
      <c r="I67" s="76"/>
      <c r="J67" s="78">
        <v>0</v>
      </c>
      <c r="K67" s="78">
        <v>0</v>
      </c>
      <c r="L67" s="78">
        <v>0</v>
      </c>
      <c r="M67" s="78">
        <v>0</v>
      </c>
      <c r="N67" s="78">
        <v>0</v>
      </c>
      <c r="O67" s="78">
        <v>0</v>
      </c>
      <c r="P67" s="79"/>
      <c r="Q67" s="80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</row>
    <row r="68" spans="1:49" ht="47.25" customHeight="1" x14ac:dyDescent="0.25">
      <c r="A68" s="81" t="s">
        <v>33</v>
      </c>
      <c r="B68" s="82"/>
      <c r="C68" s="83"/>
      <c r="D68" s="82"/>
      <c r="E68" s="82"/>
      <c r="F68" s="82"/>
      <c r="G68" s="82"/>
      <c r="H68" s="82"/>
      <c r="I68" s="82"/>
      <c r="J68" s="84">
        <v>0</v>
      </c>
      <c r="K68" s="84">
        <v>0</v>
      </c>
      <c r="L68" s="84">
        <v>0</v>
      </c>
      <c r="M68" s="84">
        <v>0</v>
      </c>
      <c r="N68" s="84">
        <v>0</v>
      </c>
      <c r="O68" s="84">
        <v>0</v>
      </c>
      <c r="P68" s="85"/>
      <c r="Q68" s="86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</row>
    <row r="69" spans="1:49" ht="47.25" customHeight="1" thickBot="1" x14ac:dyDescent="0.3">
      <c r="A69" s="87" t="s">
        <v>72</v>
      </c>
      <c r="B69" s="88"/>
      <c r="C69" s="88"/>
      <c r="D69" s="88"/>
      <c r="E69" s="88"/>
      <c r="F69" s="88"/>
      <c r="G69" s="88"/>
      <c r="H69" s="88"/>
      <c r="I69" s="88"/>
      <c r="J69" s="89">
        <f t="shared" ref="J69:O69" si="26">SUM(J66)</f>
        <v>0</v>
      </c>
      <c r="K69" s="89">
        <f t="shared" si="26"/>
        <v>0</v>
      </c>
      <c r="L69" s="89">
        <f t="shared" si="26"/>
        <v>0</v>
      </c>
      <c r="M69" s="89">
        <f t="shared" si="26"/>
        <v>0</v>
      </c>
      <c r="N69" s="89">
        <f t="shared" si="26"/>
        <v>0</v>
      </c>
      <c r="O69" s="89">
        <f t="shared" si="26"/>
        <v>0</v>
      </c>
      <c r="P69" s="90"/>
      <c r="Q69" s="91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</row>
    <row r="70" spans="1:49" s="67" customFormat="1" ht="60" customHeight="1" thickBot="1" x14ac:dyDescent="0.3">
      <c r="A70" s="64" t="s">
        <v>96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6"/>
    </row>
    <row r="71" spans="1:49" s="23" customFormat="1" ht="102" customHeight="1" thickBot="1" x14ac:dyDescent="0.3">
      <c r="A71" s="19">
        <v>1</v>
      </c>
      <c r="B71" s="59" t="s">
        <v>84</v>
      </c>
      <c r="C71" s="20">
        <v>4814001280</v>
      </c>
      <c r="D71" s="21" t="s">
        <v>39</v>
      </c>
      <c r="E71" s="26" t="s">
        <v>83</v>
      </c>
      <c r="F71" s="26" t="s">
        <v>83</v>
      </c>
      <c r="G71" s="26" t="s">
        <v>83</v>
      </c>
      <c r="H71" s="22" t="s">
        <v>57</v>
      </c>
      <c r="I71" s="27" t="s">
        <v>37</v>
      </c>
      <c r="J71" s="18">
        <v>577000</v>
      </c>
      <c r="K71" s="18">
        <f>SUM(L71:O71)</f>
        <v>577000</v>
      </c>
      <c r="L71" s="18">
        <v>0</v>
      </c>
      <c r="M71" s="18">
        <v>0</v>
      </c>
      <c r="N71" s="18">
        <v>577000</v>
      </c>
      <c r="O71" s="18">
        <v>0</v>
      </c>
      <c r="P71" s="18"/>
      <c r="Q71" s="52" t="s">
        <v>17</v>
      </c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</row>
    <row r="72" spans="1:49" s="3" customFormat="1" ht="32.25" customHeight="1" thickBot="1" x14ac:dyDescent="0.35">
      <c r="A72" s="36" t="s">
        <v>28</v>
      </c>
      <c r="B72" s="37"/>
      <c r="C72" s="10"/>
      <c r="D72" s="10"/>
      <c r="E72" s="11"/>
      <c r="F72" s="11"/>
      <c r="G72" s="11"/>
      <c r="H72" s="11"/>
      <c r="I72" s="11"/>
      <c r="J72" s="16">
        <f>SUM(J71)</f>
        <v>577000</v>
      </c>
      <c r="K72" s="16">
        <f t="shared" ref="K72:O72" si="27">SUM(K71)</f>
        <v>577000</v>
      </c>
      <c r="L72" s="16">
        <f t="shared" si="27"/>
        <v>0</v>
      </c>
      <c r="M72" s="16">
        <f t="shared" si="27"/>
        <v>0</v>
      </c>
      <c r="N72" s="16">
        <f t="shared" si="27"/>
        <v>577000</v>
      </c>
      <c r="O72" s="16">
        <f t="shared" si="27"/>
        <v>0</v>
      </c>
      <c r="P72" s="17"/>
      <c r="Q72" s="53"/>
    </row>
    <row r="73" spans="1:49" ht="47.25" customHeight="1" x14ac:dyDescent="0.25">
      <c r="A73" s="68" t="s">
        <v>70</v>
      </c>
      <c r="B73" s="69"/>
      <c r="C73" s="69"/>
      <c r="D73" s="69"/>
      <c r="E73" s="70"/>
      <c r="F73" s="70"/>
      <c r="G73" s="70"/>
      <c r="H73" s="71"/>
      <c r="I73" s="71"/>
      <c r="J73" s="72">
        <f>J72</f>
        <v>577000</v>
      </c>
      <c r="K73" s="72">
        <f>K74+K75+K76</f>
        <v>577000</v>
      </c>
      <c r="L73" s="72">
        <f t="shared" ref="K73:O73" si="28">L72</f>
        <v>0</v>
      </c>
      <c r="M73" s="72">
        <f t="shared" si="28"/>
        <v>0</v>
      </c>
      <c r="N73" s="72">
        <f t="shared" si="28"/>
        <v>577000</v>
      </c>
      <c r="O73" s="72">
        <f t="shared" si="28"/>
        <v>0</v>
      </c>
      <c r="P73" s="73"/>
      <c r="Q73" s="74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</row>
    <row r="74" spans="1:49" ht="47.25" customHeight="1" x14ac:dyDescent="0.25">
      <c r="A74" s="75" t="s">
        <v>21</v>
      </c>
      <c r="B74" s="76"/>
      <c r="C74" s="77"/>
      <c r="D74" s="76"/>
      <c r="E74" s="76"/>
      <c r="F74" s="76"/>
      <c r="G74" s="76"/>
      <c r="H74" s="76"/>
      <c r="I74" s="76"/>
      <c r="J74" s="78">
        <v>0</v>
      </c>
      <c r="K74" s="78">
        <v>0</v>
      </c>
      <c r="L74" s="78">
        <v>0</v>
      </c>
      <c r="M74" s="78">
        <v>0</v>
      </c>
      <c r="N74" s="78">
        <v>0</v>
      </c>
      <c r="O74" s="78">
        <v>0</v>
      </c>
      <c r="P74" s="79"/>
      <c r="Q74" s="80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</row>
    <row r="75" spans="1:49" ht="47.25" customHeight="1" x14ac:dyDescent="0.25">
      <c r="A75" s="81" t="s">
        <v>33</v>
      </c>
      <c r="B75" s="82"/>
      <c r="C75" s="83"/>
      <c r="D75" s="82"/>
      <c r="E75" s="82"/>
      <c r="F75" s="82"/>
      <c r="G75" s="82"/>
      <c r="H75" s="82"/>
      <c r="I75" s="82"/>
      <c r="J75" s="84">
        <v>0</v>
      </c>
      <c r="K75" s="84">
        <v>0</v>
      </c>
      <c r="L75" s="84">
        <v>0</v>
      </c>
      <c r="M75" s="84">
        <v>0</v>
      </c>
      <c r="N75" s="84">
        <v>0</v>
      </c>
      <c r="O75" s="84">
        <v>0</v>
      </c>
      <c r="P75" s="85"/>
      <c r="Q75" s="86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</row>
    <row r="76" spans="1:49" ht="47.25" customHeight="1" thickBot="1" x14ac:dyDescent="0.3">
      <c r="A76" s="87" t="s">
        <v>71</v>
      </c>
      <c r="B76" s="88"/>
      <c r="C76" s="88"/>
      <c r="D76" s="88"/>
      <c r="E76" s="88"/>
      <c r="F76" s="88"/>
      <c r="G76" s="88"/>
      <c r="H76" s="88"/>
      <c r="I76" s="88"/>
      <c r="J76" s="89">
        <f>SUM(J71)</f>
        <v>577000</v>
      </c>
      <c r="K76" s="89">
        <f t="shared" ref="K76:O76" si="29">SUM(K71)</f>
        <v>577000</v>
      </c>
      <c r="L76" s="89">
        <f t="shared" si="29"/>
        <v>0</v>
      </c>
      <c r="M76" s="89">
        <f t="shared" si="29"/>
        <v>0</v>
      </c>
      <c r="N76" s="89">
        <f t="shared" si="29"/>
        <v>577000</v>
      </c>
      <c r="O76" s="89">
        <f t="shared" si="29"/>
        <v>0</v>
      </c>
      <c r="P76" s="90"/>
      <c r="Q76" s="91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</row>
    <row r="77" spans="1:49" s="67" customFormat="1" ht="60" customHeight="1" thickBot="1" x14ac:dyDescent="0.3">
      <c r="A77" s="64" t="s">
        <v>97</v>
      </c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6"/>
    </row>
    <row r="78" spans="1:49" s="23" customFormat="1" ht="102" customHeight="1" thickBot="1" x14ac:dyDescent="0.3">
      <c r="A78" s="19">
        <v>1</v>
      </c>
      <c r="B78" s="59" t="s">
        <v>83</v>
      </c>
      <c r="C78" s="20" t="s">
        <v>83</v>
      </c>
      <c r="D78" s="21" t="s">
        <v>83</v>
      </c>
      <c r="E78" s="26" t="s">
        <v>83</v>
      </c>
      <c r="F78" s="26" t="s">
        <v>83</v>
      </c>
      <c r="G78" s="26" t="s">
        <v>83</v>
      </c>
      <c r="H78" s="22"/>
      <c r="I78" s="27" t="s">
        <v>83</v>
      </c>
      <c r="J78" s="18" t="s">
        <v>83</v>
      </c>
      <c r="K78" s="18" t="s">
        <v>83</v>
      </c>
      <c r="L78" s="18" t="s">
        <v>83</v>
      </c>
      <c r="M78" s="18" t="s">
        <v>83</v>
      </c>
      <c r="N78" s="18" t="s">
        <v>83</v>
      </c>
      <c r="O78" s="18" t="s">
        <v>83</v>
      </c>
      <c r="P78" s="18"/>
      <c r="Q78" s="52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1"/>
      <c r="AP78" s="61"/>
      <c r="AQ78" s="61"/>
      <c r="AR78" s="61"/>
      <c r="AS78" s="61"/>
      <c r="AT78" s="61"/>
      <c r="AU78" s="61"/>
      <c r="AV78" s="61"/>
      <c r="AW78" s="61"/>
    </row>
    <row r="79" spans="1:49" s="3" customFormat="1" ht="32.25" customHeight="1" thickBot="1" x14ac:dyDescent="0.35">
      <c r="A79" s="36" t="s">
        <v>74</v>
      </c>
      <c r="B79" s="37"/>
      <c r="C79" s="10"/>
      <c r="D79" s="10"/>
      <c r="E79" s="11"/>
      <c r="F79" s="11"/>
      <c r="G79" s="11"/>
      <c r="H79" s="11"/>
      <c r="I79" s="11"/>
      <c r="J79" s="16">
        <f t="shared" ref="J79:O79" si="30">SUM(J78)</f>
        <v>0</v>
      </c>
      <c r="K79" s="16">
        <f t="shared" si="30"/>
        <v>0</v>
      </c>
      <c r="L79" s="16">
        <f t="shared" si="30"/>
        <v>0</v>
      </c>
      <c r="M79" s="16">
        <f t="shared" si="30"/>
        <v>0</v>
      </c>
      <c r="N79" s="16">
        <f t="shared" si="30"/>
        <v>0</v>
      </c>
      <c r="O79" s="16">
        <f t="shared" si="30"/>
        <v>0</v>
      </c>
      <c r="P79" s="17"/>
      <c r="Q79" s="53"/>
    </row>
    <row r="80" spans="1:49" ht="47.25" customHeight="1" x14ac:dyDescent="0.25">
      <c r="A80" s="68" t="s">
        <v>75</v>
      </c>
      <c r="B80" s="69"/>
      <c r="C80" s="69"/>
      <c r="D80" s="69"/>
      <c r="E80" s="70"/>
      <c r="F80" s="70"/>
      <c r="G80" s="70"/>
      <c r="H80" s="71"/>
      <c r="I80" s="71"/>
      <c r="J80" s="72">
        <f>J79</f>
        <v>0</v>
      </c>
      <c r="K80" s="72">
        <v>0</v>
      </c>
      <c r="L80" s="72">
        <v>0</v>
      </c>
      <c r="M80" s="72">
        <v>0</v>
      </c>
      <c r="N80" s="72">
        <v>0</v>
      </c>
      <c r="O80" s="72">
        <v>0</v>
      </c>
      <c r="P80" s="73"/>
      <c r="Q80" s="74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</row>
    <row r="81" spans="1:49" ht="47.25" customHeight="1" x14ac:dyDescent="0.25">
      <c r="A81" s="75" t="s">
        <v>21</v>
      </c>
      <c r="B81" s="76"/>
      <c r="C81" s="77"/>
      <c r="D81" s="76"/>
      <c r="E81" s="76"/>
      <c r="F81" s="76"/>
      <c r="G81" s="76"/>
      <c r="H81" s="76"/>
      <c r="I81" s="76"/>
      <c r="J81" s="78">
        <v>0</v>
      </c>
      <c r="K81" s="78">
        <v>0</v>
      </c>
      <c r="L81" s="78">
        <v>0</v>
      </c>
      <c r="M81" s="78">
        <v>0</v>
      </c>
      <c r="N81" s="78">
        <v>0</v>
      </c>
      <c r="O81" s="78">
        <v>0</v>
      </c>
      <c r="P81" s="79"/>
      <c r="Q81" s="80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</row>
    <row r="82" spans="1:49" ht="47.25" customHeight="1" x14ac:dyDescent="0.25">
      <c r="A82" s="81" t="s">
        <v>33</v>
      </c>
      <c r="B82" s="82"/>
      <c r="C82" s="83"/>
      <c r="D82" s="82"/>
      <c r="E82" s="82"/>
      <c r="F82" s="82"/>
      <c r="G82" s="82"/>
      <c r="H82" s="82"/>
      <c r="I82" s="82"/>
      <c r="J82" s="84">
        <v>0</v>
      </c>
      <c r="K82" s="84">
        <v>0</v>
      </c>
      <c r="L82" s="84">
        <v>0</v>
      </c>
      <c r="M82" s="84">
        <v>0</v>
      </c>
      <c r="N82" s="84">
        <v>0</v>
      </c>
      <c r="O82" s="84">
        <v>0</v>
      </c>
      <c r="P82" s="85"/>
      <c r="Q82" s="86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</row>
    <row r="83" spans="1:49" ht="47.25" customHeight="1" thickBot="1" x14ac:dyDescent="0.3">
      <c r="A83" s="87" t="s">
        <v>111</v>
      </c>
      <c r="B83" s="88"/>
      <c r="C83" s="88"/>
      <c r="D83" s="88"/>
      <c r="E83" s="88"/>
      <c r="F83" s="88"/>
      <c r="G83" s="88"/>
      <c r="H83" s="88"/>
      <c r="I83" s="88"/>
      <c r="J83" s="89">
        <f t="shared" ref="J83:O83" si="31">SUM(J78)</f>
        <v>0</v>
      </c>
      <c r="K83" s="89">
        <f t="shared" si="31"/>
        <v>0</v>
      </c>
      <c r="L83" s="89">
        <f t="shared" si="31"/>
        <v>0</v>
      </c>
      <c r="M83" s="89">
        <f t="shared" si="31"/>
        <v>0</v>
      </c>
      <c r="N83" s="89">
        <f t="shared" si="31"/>
        <v>0</v>
      </c>
      <c r="O83" s="89">
        <f t="shared" si="31"/>
        <v>0</v>
      </c>
      <c r="P83" s="90"/>
      <c r="Q83" s="91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</row>
    <row r="84" spans="1:49" s="67" customFormat="1" ht="60" customHeight="1" thickBot="1" x14ac:dyDescent="0.3">
      <c r="A84" s="64" t="s">
        <v>98</v>
      </c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6"/>
    </row>
    <row r="85" spans="1:49" s="23" customFormat="1" ht="102" customHeight="1" thickBot="1" x14ac:dyDescent="0.3">
      <c r="A85" s="19">
        <v>1</v>
      </c>
      <c r="B85" s="59" t="s">
        <v>83</v>
      </c>
      <c r="C85" s="20" t="s">
        <v>83</v>
      </c>
      <c r="D85" s="21" t="s">
        <v>83</v>
      </c>
      <c r="E85" s="26" t="s">
        <v>83</v>
      </c>
      <c r="F85" s="26" t="s">
        <v>83</v>
      </c>
      <c r="G85" s="26" t="s">
        <v>83</v>
      </c>
      <c r="H85" s="22"/>
      <c r="I85" s="27" t="s">
        <v>83</v>
      </c>
      <c r="J85" s="18" t="s">
        <v>83</v>
      </c>
      <c r="K85" s="18" t="s">
        <v>83</v>
      </c>
      <c r="L85" s="18" t="s">
        <v>83</v>
      </c>
      <c r="M85" s="18" t="s">
        <v>83</v>
      </c>
      <c r="N85" s="18" t="s">
        <v>83</v>
      </c>
      <c r="O85" s="18" t="s">
        <v>83</v>
      </c>
      <c r="P85" s="18"/>
      <c r="Q85" s="52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Q85" s="61"/>
      <c r="AR85" s="61"/>
      <c r="AS85" s="61"/>
      <c r="AT85" s="61"/>
      <c r="AU85" s="61"/>
      <c r="AV85" s="61"/>
      <c r="AW85" s="61"/>
    </row>
    <row r="86" spans="1:49" s="3" customFormat="1" ht="32.25" customHeight="1" thickBot="1" x14ac:dyDescent="0.35">
      <c r="A86" s="36" t="s">
        <v>74</v>
      </c>
      <c r="B86" s="37"/>
      <c r="C86" s="10"/>
      <c r="D86" s="10"/>
      <c r="E86" s="11"/>
      <c r="F86" s="11"/>
      <c r="G86" s="11"/>
      <c r="H86" s="11"/>
      <c r="I86" s="11"/>
      <c r="J86" s="16">
        <f t="shared" ref="J86:O86" si="32">SUM(J85)</f>
        <v>0</v>
      </c>
      <c r="K86" s="16">
        <f t="shared" si="32"/>
        <v>0</v>
      </c>
      <c r="L86" s="16">
        <f t="shared" si="32"/>
        <v>0</v>
      </c>
      <c r="M86" s="16">
        <f t="shared" si="32"/>
        <v>0</v>
      </c>
      <c r="N86" s="16">
        <f t="shared" si="32"/>
        <v>0</v>
      </c>
      <c r="O86" s="16">
        <f t="shared" si="32"/>
        <v>0</v>
      </c>
      <c r="P86" s="17"/>
      <c r="Q86" s="53"/>
    </row>
    <row r="87" spans="1:49" ht="47.25" customHeight="1" x14ac:dyDescent="0.25">
      <c r="A87" s="68" t="s">
        <v>75</v>
      </c>
      <c r="B87" s="69"/>
      <c r="C87" s="69"/>
      <c r="D87" s="69"/>
      <c r="E87" s="70"/>
      <c r="F87" s="70"/>
      <c r="G87" s="70"/>
      <c r="H87" s="71"/>
      <c r="I87" s="71"/>
      <c r="J87" s="72">
        <f>J86</f>
        <v>0</v>
      </c>
      <c r="K87" s="72">
        <v>0</v>
      </c>
      <c r="L87" s="72">
        <v>0</v>
      </c>
      <c r="M87" s="72">
        <v>0</v>
      </c>
      <c r="N87" s="72">
        <v>0</v>
      </c>
      <c r="O87" s="72">
        <v>0</v>
      </c>
      <c r="P87" s="73"/>
      <c r="Q87" s="74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</row>
    <row r="88" spans="1:49" ht="47.25" customHeight="1" x14ac:dyDescent="0.25">
      <c r="A88" s="75" t="s">
        <v>21</v>
      </c>
      <c r="B88" s="76"/>
      <c r="C88" s="77"/>
      <c r="D88" s="76"/>
      <c r="E88" s="76"/>
      <c r="F88" s="76"/>
      <c r="G88" s="76"/>
      <c r="H88" s="76"/>
      <c r="I88" s="76"/>
      <c r="J88" s="78">
        <v>0</v>
      </c>
      <c r="K88" s="78">
        <v>0</v>
      </c>
      <c r="L88" s="78">
        <v>0</v>
      </c>
      <c r="M88" s="78">
        <v>0</v>
      </c>
      <c r="N88" s="78">
        <v>0</v>
      </c>
      <c r="O88" s="78">
        <v>0</v>
      </c>
      <c r="P88" s="79"/>
      <c r="Q88" s="80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</row>
    <row r="89" spans="1:49" ht="47.25" customHeight="1" x14ac:dyDescent="0.25">
      <c r="A89" s="81" t="s">
        <v>33</v>
      </c>
      <c r="B89" s="82"/>
      <c r="C89" s="83"/>
      <c r="D89" s="82"/>
      <c r="E89" s="82"/>
      <c r="F89" s="82"/>
      <c r="G89" s="82"/>
      <c r="H89" s="82"/>
      <c r="I89" s="82"/>
      <c r="J89" s="84">
        <v>0</v>
      </c>
      <c r="K89" s="84">
        <v>0</v>
      </c>
      <c r="L89" s="84">
        <v>0</v>
      </c>
      <c r="M89" s="84">
        <v>0</v>
      </c>
      <c r="N89" s="84">
        <v>0</v>
      </c>
      <c r="O89" s="84">
        <v>0</v>
      </c>
      <c r="P89" s="85"/>
      <c r="Q89" s="86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</row>
    <row r="90" spans="1:49" ht="47.25" customHeight="1" thickBot="1" x14ac:dyDescent="0.3">
      <c r="A90" s="87" t="s">
        <v>72</v>
      </c>
      <c r="B90" s="88"/>
      <c r="C90" s="88"/>
      <c r="D90" s="88"/>
      <c r="E90" s="88"/>
      <c r="F90" s="88"/>
      <c r="G90" s="88"/>
      <c r="H90" s="88"/>
      <c r="I90" s="88"/>
      <c r="J90" s="89">
        <f t="shared" ref="J90:O90" si="33">SUM(J85)</f>
        <v>0</v>
      </c>
      <c r="K90" s="89">
        <f t="shared" si="33"/>
        <v>0</v>
      </c>
      <c r="L90" s="89">
        <f t="shared" si="33"/>
        <v>0</v>
      </c>
      <c r="M90" s="89">
        <f t="shared" si="33"/>
        <v>0</v>
      </c>
      <c r="N90" s="89">
        <f t="shared" si="33"/>
        <v>0</v>
      </c>
      <c r="O90" s="89">
        <f t="shared" si="33"/>
        <v>0</v>
      </c>
      <c r="P90" s="90"/>
      <c r="Q90" s="91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</row>
    <row r="91" spans="1:49" s="67" customFormat="1" ht="60" customHeight="1" thickBot="1" x14ac:dyDescent="0.3">
      <c r="A91" s="64" t="s">
        <v>99</v>
      </c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6"/>
    </row>
    <row r="92" spans="1:49" s="23" customFormat="1" ht="102" customHeight="1" thickBot="1" x14ac:dyDescent="0.3">
      <c r="A92" s="19">
        <v>1</v>
      </c>
      <c r="B92" s="59" t="s">
        <v>83</v>
      </c>
      <c r="C92" s="20" t="s">
        <v>83</v>
      </c>
      <c r="D92" s="21" t="s">
        <v>83</v>
      </c>
      <c r="E92" s="26" t="s">
        <v>83</v>
      </c>
      <c r="F92" s="26" t="s">
        <v>83</v>
      </c>
      <c r="G92" s="26" t="s">
        <v>83</v>
      </c>
      <c r="H92" s="22"/>
      <c r="I92" s="27" t="s">
        <v>83</v>
      </c>
      <c r="J92" s="18" t="s">
        <v>83</v>
      </c>
      <c r="K92" s="18" t="s">
        <v>83</v>
      </c>
      <c r="L92" s="18" t="s">
        <v>83</v>
      </c>
      <c r="M92" s="18" t="s">
        <v>83</v>
      </c>
      <c r="N92" s="18" t="s">
        <v>83</v>
      </c>
      <c r="O92" s="18" t="s">
        <v>83</v>
      </c>
      <c r="P92" s="18"/>
      <c r="Q92" s="52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1"/>
      <c r="AS92" s="61"/>
      <c r="AT92" s="61"/>
      <c r="AU92" s="61"/>
      <c r="AV92" s="61"/>
      <c r="AW92" s="61"/>
    </row>
    <row r="93" spans="1:49" s="3" customFormat="1" ht="32.25" customHeight="1" thickBot="1" x14ac:dyDescent="0.35">
      <c r="A93" s="36" t="s">
        <v>74</v>
      </c>
      <c r="B93" s="37"/>
      <c r="C93" s="10"/>
      <c r="D93" s="10"/>
      <c r="E93" s="11"/>
      <c r="F93" s="11"/>
      <c r="G93" s="11"/>
      <c r="H93" s="11"/>
      <c r="I93" s="11"/>
      <c r="J93" s="16">
        <f t="shared" ref="J93:O93" si="34">SUM(J92)</f>
        <v>0</v>
      </c>
      <c r="K93" s="16">
        <f t="shared" si="34"/>
        <v>0</v>
      </c>
      <c r="L93" s="16">
        <f t="shared" si="34"/>
        <v>0</v>
      </c>
      <c r="M93" s="16">
        <f t="shared" si="34"/>
        <v>0</v>
      </c>
      <c r="N93" s="16">
        <f t="shared" si="34"/>
        <v>0</v>
      </c>
      <c r="O93" s="16">
        <f t="shared" si="34"/>
        <v>0</v>
      </c>
      <c r="P93" s="17"/>
      <c r="Q93" s="53"/>
    </row>
    <row r="94" spans="1:49" ht="47.25" customHeight="1" x14ac:dyDescent="0.25">
      <c r="A94" s="68" t="s">
        <v>75</v>
      </c>
      <c r="B94" s="69"/>
      <c r="C94" s="69"/>
      <c r="D94" s="69"/>
      <c r="E94" s="70"/>
      <c r="F94" s="70"/>
      <c r="G94" s="70"/>
      <c r="H94" s="71"/>
      <c r="I94" s="71"/>
      <c r="J94" s="72">
        <f>J93</f>
        <v>0</v>
      </c>
      <c r="K94" s="72">
        <v>0</v>
      </c>
      <c r="L94" s="72">
        <v>0</v>
      </c>
      <c r="M94" s="72">
        <v>0</v>
      </c>
      <c r="N94" s="72">
        <v>0</v>
      </c>
      <c r="O94" s="72">
        <v>0</v>
      </c>
      <c r="P94" s="73"/>
      <c r="Q94" s="74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</row>
    <row r="95" spans="1:49" ht="47.25" customHeight="1" x14ac:dyDescent="0.25">
      <c r="A95" s="75" t="s">
        <v>21</v>
      </c>
      <c r="B95" s="76"/>
      <c r="C95" s="77"/>
      <c r="D95" s="76"/>
      <c r="E95" s="76"/>
      <c r="F95" s="76"/>
      <c r="G95" s="76"/>
      <c r="H95" s="76"/>
      <c r="I95" s="76"/>
      <c r="J95" s="78">
        <v>0</v>
      </c>
      <c r="K95" s="78">
        <v>0</v>
      </c>
      <c r="L95" s="78">
        <v>0</v>
      </c>
      <c r="M95" s="78">
        <v>0</v>
      </c>
      <c r="N95" s="78">
        <v>0</v>
      </c>
      <c r="O95" s="78">
        <v>0</v>
      </c>
      <c r="P95" s="79"/>
      <c r="Q95" s="80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</row>
    <row r="96" spans="1:49" ht="47.25" customHeight="1" x14ac:dyDescent="0.25">
      <c r="A96" s="81" t="s">
        <v>33</v>
      </c>
      <c r="B96" s="82"/>
      <c r="C96" s="83"/>
      <c r="D96" s="82"/>
      <c r="E96" s="82"/>
      <c r="F96" s="82"/>
      <c r="G96" s="82"/>
      <c r="H96" s="82"/>
      <c r="I96" s="82"/>
      <c r="J96" s="84">
        <v>0</v>
      </c>
      <c r="K96" s="84">
        <v>0</v>
      </c>
      <c r="L96" s="84">
        <v>0</v>
      </c>
      <c r="M96" s="84">
        <v>0</v>
      </c>
      <c r="N96" s="84">
        <v>0</v>
      </c>
      <c r="O96" s="84">
        <v>0</v>
      </c>
      <c r="P96" s="85"/>
      <c r="Q96" s="86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</row>
    <row r="97" spans="1:49" ht="47.25" customHeight="1" thickBot="1" x14ac:dyDescent="0.3">
      <c r="A97" s="87" t="s">
        <v>72</v>
      </c>
      <c r="B97" s="88"/>
      <c r="C97" s="88"/>
      <c r="D97" s="88"/>
      <c r="E97" s="88"/>
      <c r="F97" s="88"/>
      <c r="G97" s="88"/>
      <c r="H97" s="88"/>
      <c r="I97" s="88"/>
      <c r="J97" s="89">
        <f t="shared" ref="J97:O97" si="35">SUM(J92)</f>
        <v>0</v>
      </c>
      <c r="K97" s="89">
        <f t="shared" si="35"/>
        <v>0</v>
      </c>
      <c r="L97" s="89">
        <f t="shared" si="35"/>
        <v>0</v>
      </c>
      <c r="M97" s="89">
        <f t="shared" si="35"/>
        <v>0</v>
      </c>
      <c r="N97" s="89">
        <f t="shared" si="35"/>
        <v>0</v>
      </c>
      <c r="O97" s="89">
        <f t="shared" si="35"/>
        <v>0</v>
      </c>
      <c r="P97" s="90"/>
      <c r="Q97" s="91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</row>
    <row r="98" spans="1:49" s="67" customFormat="1" ht="60" customHeight="1" thickBot="1" x14ac:dyDescent="0.3">
      <c r="A98" s="64" t="s">
        <v>100</v>
      </c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6"/>
    </row>
    <row r="99" spans="1:49" s="23" customFormat="1" ht="102" customHeight="1" thickBot="1" x14ac:dyDescent="0.3">
      <c r="A99" s="19">
        <v>1</v>
      </c>
      <c r="B99" s="59" t="s">
        <v>83</v>
      </c>
      <c r="C99" s="20" t="s">
        <v>83</v>
      </c>
      <c r="D99" s="21" t="s">
        <v>83</v>
      </c>
      <c r="E99" s="26" t="s">
        <v>83</v>
      </c>
      <c r="F99" s="26" t="s">
        <v>83</v>
      </c>
      <c r="G99" s="26" t="s">
        <v>83</v>
      </c>
      <c r="H99" s="22" t="s">
        <v>83</v>
      </c>
      <c r="I99" s="27" t="s">
        <v>83</v>
      </c>
      <c r="J99" s="18" t="s">
        <v>83</v>
      </c>
      <c r="K99" s="18" t="s">
        <v>83</v>
      </c>
      <c r="L99" s="18" t="s">
        <v>83</v>
      </c>
      <c r="M99" s="18" t="s">
        <v>83</v>
      </c>
      <c r="N99" s="18" t="s">
        <v>83</v>
      </c>
      <c r="O99" s="18" t="s">
        <v>83</v>
      </c>
      <c r="P99" s="18"/>
      <c r="Q99" s="52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1"/>
      <c r="AS99" s="61"/>
      <c r="AT99" s="61"/>
      <c r="AU99" s="61"/>
      <c r="AV99" s="61"/>
      <c r="AW99" s="61"/>
    </row>
    <row r="100" spans="1:49" s="3" customFormat="1" ht="32.25" customHeight="1" thickBot="1" x14ac:dyDescent="0.35">
      <c r="A100" s="36" t="s">
        <v>74</v>
      </c>
      <c r="B100" s="37"/>
      <c r="C100" s="10"/>
      <c r="D100" s="10"/>
      <c r="E100" s="11"/>
      <c r="F100" s="11"/>
      <c r="G100" s="11"/>
      <c r="H100" s="11"/>
      <c r="I100" s="11"/>
      <c r="J100" s="16">
        <f t="shared" ref="J100:O100" si="36">SUM(J99)</f>
        <v>0</v>
      </c>
      <c r="K100" s="16">
        <f t="shared" si="36"/>
        <v>0</v>
      </c>
      <c r="L100" s="16">
        <f t="shared" si="36"/>
        <v>0</v>
      </c>
      <c r="M100" s="16">
        <f t="shared" si="36"/>
        <v>0</v>
      </c>
      <c r="N100" s="16">
        <f t="shared" si="36"/>
        <v>0</v>
      </c>
      <c r="O100" s="16">
        <f t="shared" si="36"/>
        <v>0</v>
      </c>
      <c r="P100" s="17"/>
      <c r="Q100" s="53"/>
    </row>
    <row r="101" spans="1:49" ht="47.25" customHeight="1" x14ac:dyDescent="0.25">
      <c r="A101" s="68" t="s">
        <v>75</v>
      </c>
      <c r="B101" s="69"/>
      <c r="C101" s="69"/>
      <c r="D101" s="69"/>
      <c r="E101" s="70"/>
      <c r="F101" s="70"/>
      <c r="G101" s="70"/>
      <c r="H101" s="71"/>
      <c r="I101" s="71"/>
      <c r="J101" s="72">
        <f>J100</f>
        <v>0</v>
      </c>
      <c r="K101" s="72">
        <v>0</v>
      </c>
      <c r="L101" s="72">
        <v>0</v>
      </c>
      <c r="M101" s="72">
        <v>0</v>
      </c>
      <c r="N101" s="72">
        <v>0</v>
      </c>
      <c r="O101" s="72">
        <v>0</v>
      </c>
      <c r="P101" s="73"/>
      <c r="Q101" s="74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</row>
    <row r="102" spans="1:49" ht="47.25" customHeight="1" x14ac:dyDescent="0.25">
      <c r="A102" s="75" t="s">
        <v>21</v>
      </c>
      <c r="B102" s="76"/>
      <c r="C102" s="77"/>
      <c r="D102" s="76"/>
      <c r="E102" s="76"/>
      <c r="F102" s="76"/>
      <c r="G102" s="76"/>
      <c r="H102" s="76"/>
      <c r="I102" s="76"/>
      <c r="J102" s="78">
        <v>0</v>
      </c>
      <c r="K102" s="78">
        <v>0</v>
      </c>
      <c r="L102" s="78">
        <v>0</v>
      </c>
      <c r="M102" s="78">
        <v>0</v>
      </c>
      <c r="N102" s="78">
        <v>0</v>
      </c>
      <c r="O102" s="78">
        <v>0</v>
      </c>
      <c r="P102" s="79"/>
      <c r="Q102" s="80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</row>
    <row r="103" spans="1:49" ht="47.25" customHeight="1" x14ac:dyDescent="0.25">
      <c r="A103" s="81" t="s">
        <v>33</v>
      </c>
      <c r="B103" s="82"/>
      <c r="C103" s="83"/>
      <c r="D103" s="82"/>
      <c r="E103" s="82"/>
      <c r="F103" s="82"/>
      <c r="G103" s="82"/>
      <c r="H103" s="82"/>
      <c r="I103" s="82"/>
      <c r="J103" s="84">
        <v>0</v>
      </c>
      <c r="K103" s="84">
        <v>0</v>
      </c>
      <c r="L103" s="84">
        <v>0</v>
      </c>
      <c r="M103" s="84">
        <v>0</v>
      </c>
      <c r="N103" s="84">
        <v>0</v>
      </c>
      <c r="O103" s="84">
        <v>0</v>
      </c>
      <c r="P103" s="85"/>
      <c r="Q103" s="86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</row>
    <row r="104" spans="1:49" ht="47.25" customHeight="1" thickBot="1" x14ac:dyDescent="0.3">
      <c r="A104" s="87" t="s">
        <v>72</v>
      </c>
      <c r="B104" s="88"/>
      <c r="C104" s="88"/>
      <c r="D104" s="88"/>
      <c r="E104" s="88"/>
      <c r="F104" s="88"/>
      <c r="G104" s="88"/>
      <c r="H104" s="88"/>
      <c r="I104" s="88"/>
      <c r="J104" s="89">
        <f t="shared" ref="J104:O104" si="37">SUM(J99)</f>
        <v>0</v>
      </c>
      <c r="K104" s="89">
        <f t="shared" si="37"/>
        <v>0</v>
      </c>
      <c r="L104" s="89">
        <f t="shared" si="37"/>
        <v>0</v>
      </c>
      <c r="M104" s="89">
        <f t="shared" si="37"/>
        <v>0</v>
      </c>
      <c r="N104" s="89">
        <f t="shared" si="37"/>
        <v>0</v>
      </c>
      <c r="O104" s="89">
        <f t="shared" si="37"/>
        <v>0</v>
      </c>
      <c r="P104" s="90"/>
      <c r="Q104" s="91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</row>
    <row r="105" spans="1:49" s="2" customFormat="1" ht="60" customHeight="1" thickBot="1" x14ac:dyDescent="0.3">
      <c r="A105" s="96" t="s">
        <v>108</v>
      </c>
      <c r="B105" s="97"/>
      <c r="C105" s="97"/>
      <c r="D105" s="97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8"/>
    </row>
    <row r="106" spans="1:49" ht="47.25" customHeight="1" x14ac:dyDescent="0.25">
      <c r="A106" s="68" t="s">
        <v>114</v>
      </c>
      <c r="B106" s="69"/>
      <c r="C106" s="69"/>
      <c r="D106" s="69"/>
      <c r="E106" s="70"/>
      <c r="F106" s="70"/>
      <c r="G106" s="70"/>
      <c r="H106" s="71"/>
      <c r="I106" s="71"/>
      <c r="J106" s="72">
        <f>J101+J94+J87+J80+J73+J66+J59+J52+J41+J31+J20+J8</f>
        <v>103474723.74000001</v>
      </c>
      <c r="K106" s="72">
        <f t="shared" ref="K106:O106" si="38">K101+K94+K87+K80+K73+K66+K59+K52+K41+K31+K20+K8</f>
        <v>103474723.74000001</v>
      </c>
      <c r="L106" s="72">
        <f t="shared" si="38"/>
        <v>26164781.050000001</v>
      </c>
      <c r="M106" s="72">
        <f t="shared" si="38"/>
        <v>7000460.6399999997</v>
      </c>
      <c r="N106" s="72">
        <f t="shared" si="38"/>
        <v>70309482.050000012</v>
      </c>
      <c r="O106" s="72">
        <f t="shared" si="38"/>
        <v>0</v>
      </c>
      <c r="P106" s="73"/>
      <c r="Q106" s="74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</row>
    <row r="107" spans="1:49" ht="47.25" customHeight="1" x14ac:dyDescent="0.25">
      <c r="A107" s="75" t="s">
        <v>21</v>
      </c>
      <c r="B107" s="76"/>
      <c r="C107" s="77"/>
      <c r="D107" s="76"/>
      <c r="E107" s="76"/>
      <c r="F107" s="76"/>
      <c r="G107" s="76"/>
      <c r="H107" s="76"/>
      <c r="I107" s="76"/>
      <c r="J107" s="78">
        <f>J102+J95+J88+J81+J74+J67+J60+J53+J42+J32+J21+J9</f>
        <v>0</v>
      </c>
      <c r="K107" s="78">
        <f t="shared" ref="K107:O107" si="39">K102+K95+K88+K81+K74+K67+K60+K53+K42+K32+K21+K9</f>
        <v>0</v>
      </c>
      <c r="L107" s="78">
        <f t="shared" si="39"/>
        <v>0</v>
      </c>
      <c r="M107" s="78">
        <f t="shared" si="39"/>
        <v>0</v>
      </c>
      <c r="N107" s="78">
        <f t="shared" si="39"/>
        <v>0</v>
      </c>
      <c r="O107" s="78">
        <f t="shared" si="39"/>
        <v>0</v>
      </c>
      <c r="P107" s="79"/>
      <c r="Q107" s="80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</row>
    <row r="108" spans="1:49" ht="47.25" customHeight="1" x14ac:dyDescent="0.25">
      <c r="A108" s="81" t="s">
        <v>115</v>
      </c>
      <c r="B108" s="82"/>
      <c r="C108" s="83"/>
      <c r="D108" s="82"/>
      <c r="E108" s="82"/>
      <c r="F108" s="82"/>
      <c r="G108" s="82"/>
      <c r="H108" s="82"/>
      <c r="I108" s="82"/>
      <c r="J108" s="84">
        <f>J103+J96+J89+J82+J75+J68+J61+J54+J43+J33+J22+J10</f>
        <v>38630287.329999998</v>
      </c>
      <c r="K108" s="84">
        <f t="shared" ref="K108:P108" si="40">K103+K96+K89+K82+K75+K68+K61+K54+K43+K33+K22+K10</f>
        <v>38630287.329999998</v>
      </c>
      <c r="L108" s="84">
        <f t="shared" si="40"/>
        <v>26164781.050000001</v>
      </c>
      <c r="M108" s="84">
        <f t="shared" si="40"/>
        <v>7000460.6399999997</v>
      </c>
      <c r="N108" s="84">
        <f t="shared" si="40"/>
        <v>5465045.6399999997</v>
      </c>
      <c r="O108" s="84">
        <f t="shared" si="40"/>
        <v>0</v>
      </c>
      <c r="P108" s="84">
        <f t="shared" si="40"/>
        <v>0</v>
      </c>
      <c r="Q108" s="86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</row>
    <row r="109" spans="1:49" ht="47.25" customHeight="1" thickBot="1" x14ac:dyDescent="0.3">
      <c r="A109" s="87" t="s">
        <v>116</v>
      </c>
      <c r="B109" s="88"/>
      <c r="C109" s="88"/>
      <c r="D109" s="88"/>
      <c r="E109" s="88"/>
      <c r="F109" s="88"/>
      <c r="G109" s="88"/>
      <c r="H109" s="88"/>
      <c r="I109" s="88"/>
      <c r="J109" s="89">
        <f>J104+J97+J90+J83+J76+J69+J62+J55+J44+J34+J23+J11</f>
        <v>64844436.409999996</v>
      </c>
      <c r="K109" s="89">
        <f t="shared" ref="K109:O109" si="41">K104+K97+K90+K83+K76+K69+K62+K55+K44+K34+K23+K11</f>
        <v>64844436.409999996</v>
      </c>
      <c r="L109" s="89">
        <f t="shared" si="41"/>
        <v>0</v>
      </c>
      <c r="M109" s="89">
        <f t="shared" si="41"/>
        <v>0</v>
      </c>
      <c r="N109" s="89">
        <f t="shared" si="41"/>
        <v>64844436.409999996</v>
      </c>
      <c r="O109" s="89">
        <f t="shared" si="41"/>
        <v>0</v>
      </c>
      <c r="P109" s="90"/>
      <c r="Q109" s="91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</row>
  </sheetData>
  <mergeCells count="66">
    <mergeCell ref="N1:Q1"/>
    <mergeCell ref="A105:Q105"/>
    <mergeCell ref="A106:D106"/>
    <mergeCell ref="A51:B51"/>
    <mergeCell ref="A20:D20"/>
    <mergeCell ref="B36:B37"/>
    <mergeCell ref="C36:C37"/>
    <mergeCell ref="A47:B47"/>
    <mergeCell ref="H3:H4"/>
    <mergeCell ref="I3:I4"/>
    <mergeCell ref="J3:J4"/>
    <mergeCell ref="D3:D4"/>
    <mergeCell ref="C3:C4"/>
    <mergeCell ref="C15:C16"/>
    <mergeCell ref="A49:B49"/>
    <mergeCell ref="A70:Q70"/>
    <mergeCell ref="A72:B72"/>
    <mergeCell ref="A73:D73"/>
    <mergeCell ref="A77:Q77"/>
    <mergeCell ref="A79:B79"/>
    <mergeCell ref="A65:B65"/>
    <mergeCell ref="A98:Q98"/>
    <mergeCell ref="A100:B100"/>
    <mergeCell ref="A101:D101"/>
    <mergeCell ref="A3:A4"/>
    <mergeCell ref="A25:A27"/>
    <mergeCell ref="A80:D80"/>
    <mergeCell ref="A84:Q84"/>
    <mergeCell ref="A86:B86"/>
    <mergeCell ref="A87:D87"/>
    <mergeCell ref="C25:C27"/>
    <mergeCell ref="A94:D94"/>
    <mergeCell ref="A91:Q91"/>
    <mergeCell ref="A93:B93"/>
    <mergeCell ref="A66:D66"/>
    <mergeCell ref="A52:D52"/>
    <mergeCell ref="A56:Q56"/>
    <mergeCell ref="A58:B58"/>
    <mergeCell ref="A59:D59"/>
    <mergeCell ref="A63:Q63"/>
    <mergeCell ref="A38:B38"/>
    <mergeCell ref="A40:B40"/>
    <mergeCell ref="A41:D41"/>
    <mergeCell ref="A45:Q45"/>
    <mergeCell ref="A24:Q24"/>
    <mergeCell ref="A28:B28"/>
    <mergeCell ref="A30:B30"/>
    <mergeCell ref="A31:D31"/>
    <mergeCell ref="A35:Q35"/>
    <mergeCell ref="B25:B27"/>
    <mergeCell ref="A14:B14"/>
    <mergeCell ref="A17:B17"/>
    <mergeCell ref="A19:B19"/>
    <mergeCell ref="B15:B16"/>
    <mergeCell ref="A2:Q2"/>
    <mergeCell ref="K3:O3"/>
    <mergeCell ref="A5:Q5"/>
    <mergeCell ref="A7:B7"/>
    <mergeCell ref="A8:D8"/>
    <mergeCell ref="P3:P4"/>
    <mergeCell ref="Q3:Q4"/>
    <mergeCell ref="B3:B4"/>
    <mergeCell ref="E3:E4"/>
    <mergeCell ref="F3:F4"/>
    <mergeCell ref="G3:G4"/>
    <mergeCell ref="A12:Q12"/>
  </mergeCells>
  <pageMargins left="0.25" right="0.25" top="0.75" bottom="0.75" header="0.3" footer="0.3"/>
  <pageSetup paperSize="9" scale="2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ColWidth="9.140625" defaultRowHeight="15" x14ac:dyDescent="0.25"/>
  <cols>
    <col min="2" max="2" width="26.7109375" customWidth="1"/>
  </cols>
  <sheetData>
    <row r="2" spans="2:2" ht="15.75" x14ac:dyDescent="0.25">
      <c r="B2" s="1" t="s">
        <v>18</v>
      </c>
    </row>
    <row r="3" spans="2:2" ht="31.5" x14ac:dyDescent="0.25">
      <c r="B3" s="1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2026_ЦЗ</vt:lpstr>
      <vt:lpstr>Лист2</vt:lpstr>
      <vt:lpstr>'2026_ЦЗ'!Print_Area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2023-12-28T07:12:35Z</cp:lastPrinted>
  <dcterms:created xsi:type="dcterms:W3CDTF">2021-07-02T07:35:59Z</dcterms:created>
  <dcterms:modified xsi:type="dcterms:W3CDTF">2026-01-30T12:47:57Z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D7E8CAEAEDD2465593E859A88B652A39_12</vt:lpwstr>
  </property>
  <property fmtid="{D5CDD505-2E9C-101B-9397-08002B2CF9AE}" pid="3" name="KSOProductBuildVer">
    <vt:lpwstr>1049-12.2.0.19805</vt:lpwstr>
  </property>
</Properties>
</file>