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C7F0AF23-5156-4745-9166-15A7F37ABC5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3" i="1" l="1"/>
  <c r="K79" i="1"/>
  <c r="K82" i="1"/>
  <c r="L82" i="1"/>
  <c r="M82" i="1"/>
  <c r="N82" i="1"/>
  <c r="O82" i="1"/>
  <c r="J82" i="1"/>
  <c r="L79" i="1"/>
  <c r="M79" i="1"/>
  <c r="N79" i="1"/>
  <c r="O79" i="1"/>
  <c r="J79" i="1"/>
  <c r="K78" i="1"/>
  <c r="L78" i="1"/>
  <c r="M78" i="1"/>
  <c r="N78" i="1"/>
  <c r="O78" i="1"/>
  <c r="J78" i="1"/>
  <c r="K72" i="1"/>
  <c r="J74" i="1"/>
  <c r="J72" i="1"/>
  <c r="J71" i="1"/>
  <c r="K70" i="1"/>
  <c r="K44" i="1"/>
  <c r="J46" i="1"/>
  <c r="J44" i="1"/>
  <c r="K42" i="1"/>
  <c r="K43" i="1" s="1"/>
  <c r="K46" i="1"/>
  <c r="L46" i="1"/>
  <c r="M46" i="1"/>
  <c r="N46" i="1"/>
  <c r="O46" i="1"/>
  <c r="L44" i="1"/>
  <c r="M44" i="1"/>
  <c r="N44" i="1"/>
  <c r="O44" i="1"/>
  <c r="L43" i="1"/>
  <c r="M43" i="1"/>
  <c r="N43" i="1"/>
  <c r="O43" i="1"/>
  <c r="J43" i="1"/>
  <c r="K40" i="1"/>
  <c r="L40" i="1"/>
  <c r="M40" i="1"/>
  <c r="N40" i="1"/>
  <c r="O40" i="1"/>
  <c r="J40" i="1"/>
  <c r="M37" i="1"/>
  <c r="N37" i="1"/>
  <c r="K36" i="1"/>
  <c r="K37" i="1" s="1"/>
  <c r="L36" i="1"/>
  <c r="L37" i="1" s="1"/>
  <c r="L91" i="1" s="1"/>
  <c r="M36" i="1"/>
  <c r="N36" i="1"/>
  <c r="O36" i="1"/>
  <c r="O37" i="1" s="1"/>
  <c r="J36" i="1"/>
  <c r="J37" i="1" s="1"/>
  <c r="J91" i="1" s="1"/>
  <c r="K35" i="1"/>
  <c r="L33" i="1"/>
  <c r="M33" i="1"/>
  <c r="N33" i="1"/>
  <c r="O33" i="1"/>
  <c r="J33" i="1"/>
  <c r="K30" i="1"/>
  <c r="L30" i="1"/>
  <c r="N30" i="1"/>
  <c r="P30" i="1"/>
  <c r="J30" i="1"/>
  <c r="K29" i="1"/>
  <c r="L29" i="1"/>
  <c r="M29" i="1"/>
  <c r="M30" i="1" s="1"/>
  <c r="N29" i="1"/>
  <c r="O29" i="1"/>
  <c r="O30" i="1" s="1"/>
  <c r="J29" i="1"/>
  <c r="K28" i="1"/>
  <c r="K33" i="1" s="1"/>
  <c r="K26" i="1"/>
  <c r="L26" i="1"/>
  <c r="M26" i="1"/>
  <c r="N26" i="1"/>
  <c r="O26" i="1"/>
  <c r="P26" i="1"/>
  <c r="J26" i="1"/>
  <c r="K23" i="1"/>
  <c r="L23" i="1"/>
  <c r="M23" i="1"/>
  <c r="N23" i="1"/>
  <c r="O23" i="1"/>
  <c r="J23" i="1"/>
  <c r="K22" i="1"/>
  <c r="L22" i="1"/>
  <c r="M22" i="1"/>
  <c r="N22" i="1"/>
  <c r="O22" i="1"/>
  <c r="J22" i="1"/>
  <c r="K21" i="1"/>
  <c r="K18" i="1"/>
  <c r="L18" i="1"/>
  <c r="M18" i="1"/>
  <c r="N18" i="1"/>
  <c r="O18" i="1"/>
  <c r="J18" i="1"/>
  <c r="K16" i="1"/>
  <c r="L16" i="1"/>
  <c r="M16" i="1"/>
  <c r="N16" i="1"/>
  <c r="O16" i="1"/>
  <c r="P16" i="1"/>
  <c r="J16" i="1"/>
  <c r="K15" i="1"/>
  <c r="L15" i="1"/>
  <c r="M15" i="1"/>
  <c r="N15" i="1"/>
  <c r="O15" i="1"/>
  <c r="J15" i="1"/>
  <c r="K14" i="1"/>
  <c r="K13" i="1"/>
  <c r="N91" i="1" l="1"/>
  <c r="O91" i="1"/>
  <c r="J94" i="1"/>
  <c r="M91" i="1"/>
  <c r="O32" i="1" l="1"/>
  <c r="O74" i="1"/>
  <c r="N74" i="1"/>
  <c r="M74" i="1"/>
  <c r="L74" i="1"/>
  <c r="O71" i="1"/>
  <c r="O72" i="1" s="1"/>
  <c r="N71" i="1"/>
  <c r="N72" i="1" s="1"/>
  <c r="M71" i="1"/>
  <c r="M72" i="1" s="1"/>
  <c r="L71" i="1"/>
  <c r="L72" i="1" s="1"/>
  <c r="K71" i="1"/>
  <c r="K74" i="1" l="1"/>
  <c r="J92" i="1"/>
  <c r="K77" i="1" l="1"/>
  <c r="O93" i="1" l="1"/>
  <c r="N93" i="1"/>
  <c r="M93" i="1"/>
  <c r="L93" i="1"/>
  <c r="K94" i="1"/>
  <c r="K91" i="1" s="1"/>
  <c r="O94" i="1"/>
  <c r="N94" i="1"/>
  <c r="M94" i="1"/>
  <c r="L94" i="1"/>
  <c r="K93" i="1" l="1"/>
</calcChain>
</file>

<file path=xl/sharedStrings.xml><?xml version="1.0" encoding="utf-8"?>
<sst xmlns="http://schemas.openxmlformats.org/spreadsheetml/2006/main" count="220" uniqueCount="88">
  <si>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</si>
  <si>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</si>
  <si>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</si>
  <si>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</si>
  <si>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</si>
  <si>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</si>
  <si>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</si>
  <si>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</si>
  <si>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</si>
  <si>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</si>
  <si>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</si>
  <si>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</si>
  <si>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</si>
  <si>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</si>
  <si>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</si>
  <si>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</si>
  <si>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</si>
  <si>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</si>
  <si>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</si>
  <si>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Всего 1 закупка</t>
  </si>
  <si>
    <t>-</t>
  </si>
  <si>
    <t>январь</t>
  </si>
  <si>
    <t>февраль</t>
  </si>
  <si>
    <t>эл. аукцион</t>
  </si>
  <si>
    <t>март</t>
  </si>
  <si>
    <t>0 закупок в рамках нац.проектов</t>
  </si>
  <si>
    <t>0 закупок, относящаяся к категории "Прочие"</t>
  </si>
  <si>
    <t>Администрация Хлевенского муниципального района</t>
  </si>
  <si>
    <t>Всего 1  закупка</t>
  </si>
  <si>
    <t>Итого 1 закупка для 1 заказчика, в т.ч.</t>
  </si>
  <si>
    <t>1 закупка в рамках гос.программы</t>
  </si>
  <si>
    <t>0 закупок, относящихся к категории "Прочие"</t>
  </si>
  <si>
    <t>май</t>
  </si>
  <si>
    <t>0 закупок в рамках гос.программы</t>
  </si>
  <si>
    <t>1 закупка, относящаяся к категории "Прочие"</t>
  </si>
  <si>
    <t>апрель</t>
  </si>
  <si>
    <t>июнь</t>
  </si>
  <si>
    <t>Постатавка бумаги</t>
  </si>
  <si>
    <t>17.12.14.129 </t>
  </si>
  <si>
    <t>июль</t>
  </si>
  <si>
    <t>Всего 0 закупок</t>
  </si>
  <si>
    <t>Итого 0 закупок для 0 заказчиков, в т.ч.</t>
  </si>
  <si>
    <t>август</t>
  </si>
  <si>
    <t>сентябрь</t>
  </si>
  <si>
    <t>декабрь</t>
  </si>
  <si>
    <t>Выполнение работ, связанных с осуществлением регулярных перевозок пассажиров и багажа автомобильным транспортом по внутримуниципальным маршрутам по регулируемым тарифам </t>
  </si>
  <si>
    <t>49.31.21.110</t>
  </si>
  <si>
    <t>ноябрь</t>
  </si>
  <si>
    <t>федеральный 
бюджет, руб.</t>
  </si>
  <si>
    <t xml:space="preserve">Согласовано:
начальник отдела финансов администрации Хлевеского муниципального округа
Т. Н. Беляева    </t>
  </si>
  <si>
    <t>Администрация Хлевенского муниципального округа</t>
  </si>
  <si>
    <t>Оказание охранных услуг для МБОУ «Лицей села Хлевное»</t>
  </si>
  <si>
    <t>МБОУ "Лицей села Хлевное"</t>
  </si>
  <si>
    <t>80.10.12.000-00000003</t>
  </si>
  <si>
    <t>Государственная программа Липецкой области "Профилактика терроризма и экстремизма в Липецкой области"</t>
  </si>
  <si>
    <t>эл.аукцион</t>
  </si>
  <si>
    <t>МБУ "ЦБ" села Хлевное</t>
  </si>
  <si>
    <t>Трактор</t>
  </si>
  <si>
    <t>28.30.20.000-00000031</t>
  </si>
  <si>
    <t>Косилка для трактора</t>
  </si>
  <si>
    <t>28.30.51.000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</si>
  <si>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"Ценр компитенции в сфере бухгалтерского учета и муниципального заказа Хлевенского муниципального округа
по состоянию на 01.01.2026  года
</t>
    </r>
    <r>
      <rPr>
        <b/>
        <i/>
        <sz val="24"/>
        <color rgb="FFFF0000"/>
        <rFont val="Times New Roman"/>
        <family val="1"/>
        <charset val="204"/>
      </rPr>
      <t>(версия 1)</t>
    </r>
  </si>
  <si>
    <t>ВСЕГО 2026</t>
  </si>
  <si>
    <t>Ремонт автомобильных дорог с твердым покрытием на территории с Хлевное ул. Советская, ул. Комсомольская, с. Дмитряшевка ул. Свердлова, с. Воробьевка ул. Лесная, ул. Молодежная, д. Вертячье ул. Хуторская</t>
  </si>
  <si>
    <t>откр.конкурс</t>
  </si>
  <si>
    <t>4 закупки, относящиеся к категории "Прочие"</t>
  </si>
  <si>
    <t>Обустройство детской игровой спортивной площадки в с.Елецкая Лозовка сельского поселения Елецко-Лозовский сельсовет Хлевенского муниципального района Липецкой области (1 этап)</t>
  </si>
  <si>
    <t>Всего 2 закупки</t>
  </si>
  <si>
    <t>Итого 2 закупки для 1 заказчика, в т.ч.</t>
  </si>
  <si>
    <t>Государственная программа  "Комплексное развитие сельских территорий Липецкой области"</t>
  </si>
  <si>
    <t>4 закупки в рамках гос.программ</t>
  </si>
  <si>
    <t>2 закупки в рамках гос.программ</t>
  </si>
  <si>
    <t>0 закупок в рамках гос.программ</t>
  </si>
  <si>
    <t>ВСЕГО 8 закупок для 3 заказчиков, в т.ч.</t>
  </si>
  <si>
    <t>Государственная программа "Обеспечение жителей Липецкой области качественным жильем, социальной и инженерной инфраструктурой"</t>
  </si>
  <si>
    <t>Государственная программа  "Профилактика терроризма и экстремизма в Липецкой области"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</si>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</sst>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3" borderId="0" xfId="0" applyFont="1" applyFill="1"/>
    <xf numFmtId="0" fontId="14" fillId="0" borderId="0" xfId="0" applyFont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top"/>
    </xf>
    <xf numFmtId="4" fontId="18" fillId="5" borderId="28" xfId="0" applyNumberFormat="1" applyFont="1" applyFill="1" applyBorder="1" applyAlignment="1">
      <alignment horizontal="center" vertical="center" wrapText="1"/>
    </xf>
    <xf numFmtId="49" fontId="18" fillId="5" borderId="4" xfId="0" applyNumberFormat="1" applyFont="1" applyFill="1" applyBorder="1" applyAlignment="1">
      <alignment horizontal="center" vertical="center" wrapText="1"/>
    </xf>
    <xf numFmtId="4" fontId="20" fillId="3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166" fontId="14" fillId="2" borderId="11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/>
    <xf numFmtId="0" fontId="14" fillId="2" borderId="11" xfId="0" applyFont="1" applyFill="1" applyBorder="1"/>
    <xf numFmtId="166" fontId="14" fillId="2" borderId="11" xfId="0" applyNumberFormat="1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4" fontId="18" fillId="5" borderId="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4" fontId="18" fillId="5" borderId="29" xfId="0" applyNumberFormat="1" applyFont="1" applyFill="1" applyBorder="1" applyAlignment="1">
      <alignment horizontal="center" vertical="center" wrapText="1"/>
    </xf>
    <xf numFmtId="165" fontId="18" fillId="5" borderId="2" xfId="0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/>
    </xf>
    <xf numFmtId="4" fontId="18" fillId="5" borderId="4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8" fillId="5" borderId="30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49" fontId="20" fillId="3" borderId="2" xfId="0" applyNumberFormat="1" applyFont="1" applyFill="1" applyBorder="1" applyAlignment="1">
      <alignment horizontal="center" vertical="center" wrapText="1"/>
    </xf>
    <xf numFmtId="4" fontId="20" fillId="3" borderId="29" xfId="0" applyNumberFormat="1" applyFont="1" applyFill="1" applyBorder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166" fontId="14" fillId="2" borderId="21" xfId="0" applyNumberFormat="1" applyFont="1" applyFill="1" applyBorder="1" applyAlignment="1">
      <alignment horizontal="left" vertical="center" wrapText="1"/>
    </xf>
    <xf numFmtId="166" fontId="14" fillId="2" borderId="22" xfId="0" applyNumberFormat="1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4" fontId="6" fillId="2" borderId="2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" fillId="7" borderId="0" xfId="0" applyFont="1" applyFill="1"/>
    <xf numFmtId="0" fontId="18" fillId="5" borderId="28" xfId="0" applyFont="1" applyFill="1" applyBorder="1" applyAlignment="1">
      <alignment horizontal="center" vertical="center" wrapText="1"/>
    </xf>
    <xf numFmtId="4" fontId="18" fillId="5" borderId="32" xfId="0" applyNumberFormat="1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49" fontId="18" fillId="5" borderId="15" xfId="0" applyNumberFormat="1" applyFont="1" applyFill="1" applyBorder="1" applyAlignment="1">
      <alignment horizontal="center" vertical="center" wrapText="1"/>
    </xf>
    <xf numFmtId="49" fontId="18" fillId="5" borderId="9" xfId="0" applyNumberFormat="1" applyFont="1" applyFill="1" applyBorder="1" applyAlignment="1">
      <alignment horizontal="center" vertical="center" wrapText="1"/>
    </xf>
    <xf numFmtId="4" fontId="18" fillId="5" borderId="15" xfId="0" applyNumberFormat="1" applyFont="1" applyFill="1" applyBorder="1" applyAlignment="1">
      <alignment horizontal="center" vertical="center" wrapText="1"/>
    </xf>
    <xf numFmtId="4" fontId="18" fillId="5" borderId="9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4"/>
  <sheetViews>
    <sheetView tabSelected="1" zoomScale="50" zoomScaleNormal="50" zoomScaleSheetLayoutView="40" workbookViewId="0">
      <pane ySplit="4" topLeftCell="A80" activePane="bottomLeft" state="frozen"/>
      <selection pane="bottomLeft" activeCell="H84" sqref="H84"/>
    </sheetView>
  </sheetViews>
  <sheetFormatPr defaultColWidth="9.140625" defaultRowHeight="15" x14ac:dyDescent="0.25"/>
  <cols>
    <col min="1" max="1" width="9.140625" style="9"/>
    <col min="2" max="2" width="41.42578125" style="5" customWidth="1"/>
    <col min="3" max="3" width="24" style="5" customWidth="1"/>
    <col min="4" max="4" width="71.42578125" style="9" customWidth="1"/>
    <col min="5" max="6" width="31.85546875" style="9" customWidth="1"/>
    <col min="7" max="7" width="42.5703125" style="2" customWidth="1"/>
    <col min="8" max="8" width="44.42578125" style="3" customWidth="1"/>
    <col min="9" max="9" width="41" style="9" customWidth="1"/>
    <col min="10" max="15" width="34.85546875" style="4" customWidth="1"/>
    <col min="16" max="16" width="30.28515625" style="4" hidden="1" customWidth="1"/>
    <col min="17" max="17" width="30.28515625" style="4" customWidth="1"/>
    <col min="18" max="18" width="16.28515625" style="1" bestFit="1" customWidth="1"/>
    <col min="19" max="16384" width="9.140625" style="1"/>
  </cols>
  <sheetData>
    <row r="1" spans="1:17" ht="115.5" customHeight="1" x14ac:dyDescent="0.25">
      <c r="M1" s="11"/>
      <c r="N1" s="100" t="s">
        <v>49</v>
      </c>
      <c r="O1" s="101"/>
      <c r="P1" s="101"/>
      <c r="Q1" s="101"/>
    </row>
    <row r="2" spans="1:17" ht="138.75" customHeight="1" thickBot="1" x14ac:dyDescent="0.3">
      <c r="A2" s="79" t="s">
        <v>61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67.900000000000006" customHeight="1" x14ac:dyDescent="0.25">
      <c r="A3" s="83" t="s">
        <v>0</v>
      </c>
      <c r="B3" s="85" t="s">
        <v>1</v>
      </c>
      <c r="C3" s="85" t="s">
        <v>9</v>
      </c>
      <c r="D3" s="85" t="s">
        <v>15</v>
      </c>
      <c r="E3" s="85" t="s">
        <v>2</v>
      </c>
      <c r="F3" s="85" t="s">
        <v>6</v>
      </c>
      <c r="G3" s="85" t="s">
        <v>7</v>
      </c>
      <c r="H3" s="87" t="s">
        <v>3</v>
      </c>
      <c r="I3" s="85" t="s">
        <v>4</v>
      </c>
      <c r="J3" s="75" t="s">
        <v>5</v>
      </c>
      <c r="K3" s="80" t="s">
        <v>14</v>
      </c>
      <c r="L3" s="81"/>
      <c r="M3" s="81"/>
      <c r="N3" s="81"/>
      <c r="O3" s="82"/>
      <c r="P3" s="75" t="s">
        <v>8</v>
      </c>
      <c r="Q3" s="77" t="s">
        <v>16</v>
      </c>
    </row>
    <row r="4" spans="1:17" ht="139.15" customHeight="1" thickBot="1" x14ac:dyDescent="0.3">
      <c r="A4" s="84"/>
      <c r="B4" s="86"/>
      <c r="C4" s="86"/>
      <c r="D4" s="86"/>
      <c r="E4" s="86"/>
      <c r="F4" s="86"/>
      <c r="G4" s="86"/>
      <c r="H4" s="88"/>
      <c r="I4" s="86"/>
      <c r="J4" s="76"/>
      <c r="K4" s="10" t="s">
        <v>12</v>
      </c>
      <c r="L4" s="10" t="s">
        <v>48</v>
      </c>
      <c r="M4" s="10" t="s">
        <v>17</v>
      </c>
      <c r="N4" s="10" t="s">
        <v>18</v>
      </c>
      <c r="O4" s="10" t="s">
        <v>13</v>
      </c>
      <c r="P4" s="76"/>
      <c r="Q4" s="78"/>
    </row>
    <row r="5" spans="1:17" s="91" customFormat="1" ht="60" customHeight="1" thickBot="1" x14ac:dyDescent="0.3">
      <c r="A5" s="65" t="s">
        <v>76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7"/>
    </row>
    <row r="6" spans="1:17" ht="105" customHeight="1" thickBot="1" x14ac:dyDescent="0.3">
      <c r="A6" s="35">
        <v>1</v>
      </c>
      <c r="B6" s="36" t="s">
        <v>20</v>
      </c>
      <c r="C6" s="36" t="s">
        <v>20</v>
      </c>
      <c r="D6" s="36" t="s">
        <v>20</v>
      </c>
      <c r="E6" s="47" t="s">
        <v>20</v>
      </c>
      <c r="F6" s="47" t="s">
        <v>20</v>
      </c>
      <c r="G6" s="47" t="s">
        <v>20</v>
      </c>
      <c r="H6" s="56" t="s">
        <v>20</v>
      </c>
      <c r="I6" s="36" t="s">
        <v>20</v>
      </c>
      <c r="J6" s="37">
        <v>0</v>
      </c>
      <c r="K6" s="14">
        <v>0</v>
      </c>
      <c r="L6" s="37">
        <v>0</v>
      </c>
      <c r="M6" s="37">
        <v>0</v>
      </c>
      <c r="N6" s="37">
        <v>0</v>
      </c>
      <c r="O6" s="37">
        <v>0</v>
      </c>
      <c r="P6" s="38" t="s">
        <v>21</v>
      </c>
      <c r="Q6" s="39" t="s">
        <v>20</v>
      </c>
    </row>
    <row r="7" spans="1:17" s="8" customFormat="1" ht="32.25" customHeight="1" thickBot="1" x14ac:dyDescent="0.35">
      <c r="A7" s="68" t="s">
        <v>40</v>
      </c>
      <c r="B7" s="69"/>
      <c r="C7" s="34"/>
      <c r="D7" s="34"/>
      <c r="E7" s="30"/>
      <c r="F7" s="30"/>
      <c r="G7" s="30"/>
      <c r="H7" s="30"/>
      <c r="I7" s="30"/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3"/>
      <c r="Q7" s="32"/>
    </row>
    <row r="8" spans="1:17" s="15" customFormat="1" ht="47.25" customHeight="1" x14ac:dyDescent="0.25">
      <c r="A8" s="70" t="s">
        <v>41</v>
      </c>
      <c r="B8" s="71"/>
      <c r="C8" s="71"/>
      <c r="D8" s="71"/>
      <c r="E8" s="42"/>
      <c r="F8" s="42"/>
      <c r="G8" s="42"/>
      <c r="H8" s="43"/>
      <c r="I8" s="43"/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5"/>
      <c r="Q8" s="46"/>
    </row>
    <row r="9" spans="1:17" s="15" customFormat="1" ht="47.25" customHeight="1" x14ac:dyDescent="0.25">
      <c r="A9" s="16" t="s">
        <v>25</v>
      </c>
      <c r="B9" s="17"/>
      <c r="C9" s="20"/>
      <c r="D9" s="17"/>
      <c r="E9" s="17"/>
      <c r="F9" s="17"/>
      <c r="G9" s="17"/>
      <c r="H9" s="17"/>
      <c r="I9" s="17"/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4"/>
      <c r="Q9" s="26"/>
    </row>
    <row r="10" spans="1:17" s="15" customFormat="1" ht="47.25" customHeight="1" x14ac:dyDescent="0.25">
      <c r="A10" s="18" t="s">
        <v>33</v>
      </c>
      <c r="B10" s="19"/>
      <c r="C10" s="22"/>
      <c r="D10" s="19"/>
      <c r="E10" s="19"/>
      <c r="F10" s="19"/>
      <c r="G10" s="19"/>
      <c r="H10" s="19"/>
      <c r="I10" s="19"/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/>
      <c r="Q10" s="27"/>
    </row>
    <row r="11" spans="1:17" s="15" customFormat="1" ht="47.25" customHeight="1" thickBot="1" x14ac:dyDescent="0.3">
      <c r="A11" s="48" t="s">
        <v>31</v>
      </c>
      <c r="B11" s="49"/>
      <c r="C11" s="49"/>
      <c r="D11" s="49"/>
      <c r="E11" s="49"/>
      <c r="F11" s="49"/>
      <c r="G11" s="49"/>
      <c r="H11" s="49"/>
      <c r="I11" s="49"/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28"/>
      <c r="Q11" s="29"/>
    </row>
    <row r="12" spans="1:17" s="91" customFormat="1" ht="60" customHeight="1" thickBot="1" x14ac:dyDescent="0.3">
      <c r="A12" s="65" t="s">
        <v>77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7"/>
    </row>
    <row r="13" spans="1:17" ht="104.25" customHeight="1" x14ac:dyDescent="0.25">
      <c r="A13" s="64">
        <v>1</v>
      </c>
      <c r="B13" s="89" t="s">
        <v>50</v>
      </c>
      <c r="C13" s="89">
        <v>4816007199</v>
      </c>
      <c r="D13" s="95" t="s">
        <v>63</v>
      </c>
      <c r="E13" s="40" t="s">
        <v>20</v>
      </c>
      <c r="F13" s="40" t="s">
        <v>20</v>
      </c>
      <c r="G13" s="57" t="s">
        <v>74</v>
      </c>
      <c r="H13" s="97" t="s">
        <v>20</v>
      </c>
      <c r="I13" s="95" t="s">
        <v>20</v>
      </c>
      <c r="J13" s="99">
        <v>32163435.879999999</v>
      </c>
      <c r="K13" s="52">
        <f>SUM(L13:O13)</f>
        <v>32163435.879999999</v>
      </c>
      <c r="L13" s="99">
        <v>0</v>
      </c>
      <c r="M13" s="99">
        <v>27995302.41</v>
      </c>
      <c r="N13" s="41">
        <v>4168133.47</v>
      </c>
      <c r="O13" s="99">
        <v>0</v>
      </c>
      <c r="P13" s="41" t="s">
        <v>22</v>
      </c>
      <c r="Q13" s="55" t="s">
        <v>64</v>
      </c>
    </row>
    <row r="14" spans="1:17" s="15" customFormat="1" ht="104.25" customHeight="1" thickBot="1" x14ac:dyDescent="0.3">
      <c r="A14" s="63">
        <v>2</v>
      </c>
      <c r="B14" s="90"/>
      <c r="C14" s="90"/>
      <c r="D14" s="94" t="s">
        <v>66</v>
      </c>
      <c r="E14" s="40" t="s">
        <v>20</v>
      </c>
      <c r="F14" s="40" t="s">
        <v>20</v>
      </c>
      <c r="G14" s="92" t="s">
        <v>69</v>
      </c>
      <c r="H14" s="96" t="s">
        <v>20</v>
      </c>
      <c r="I14" s="96" t="s">
        <v>20</v>
      </c>
      <c r="J14" s="98">
        <v>3900000</v>
      </c>
      <c r="K14" s="52">
        <f>SUM(L14:O14)</f>
        <v>3900000</v>
      </c>
      <c r="L14" s="12">
        <v>2360085</v>
      </c>
      <c r="M14" s="98">
        <v>233415</v>
      </c>
      <c r="N14" s="12">
        <v>136500</v>
      </c>
      <c r="O14" s="98">
        <v>1170000</v>
      </c>
      <c r="P14" s="41" t="s">
        <v>22</v>
      </c>
      <c r="Q14" s="93" t="s">
        <v>23</v>
      </c>
    </row>
    <row r="15" spans="1:17" s="8" customFormat="1" ht="32.25" customHeight="1" thickBot="1" x14ac:dyDescent="0.35">
      <c r="A15" s="68" t="s">
        <v>67</v>
      </c>
      <c r="B15" s="69"/>
      <c r="C15" s="34"/>
      <c r="D15" s="34"/>
      <c r="E15" s="30"/>
      <c r="F15" s="30"/>
      <c r="G15" s="30"/>
      <c r="H15" s="30"/>
      <c r="I15" s="30"/>
      <c r="J15" s="31">
        <f>SUM(J13,J14)</f>
        <v>36063435.879999995</v>
      </c>
      <c r="K15" s="31">
        <f t="shared" ref="K15:O15" si="0">SUM(K13,K14)</f>
        <v>36063435.879999995</v>
      </c>
      <c r="L15" s="31">
        <f t="shared" si="0"/>
        <v>2360085</v>
      </c>
      <c r="M15" s="31">
        <f t="shared" si="0"/>
        <v>28228717.41</v>
      </c>
      <c r="N15" s="31">
        <f t="shared" si="0"/>
        <v>4304633.4700000007</v>
      </c>
      <c r="O15" s="31">
        <f t="shared" si="0"/>
        <v>1170000</v>
      </c>
      <c r="P15" s="33"/>
      <c r="Q15" s="32"/>
    </row>
    <row r="16" spans="1:17" s="15" customFormat="1" ht="47.25" customHeight="1" x14ac:dyDescent="0.25">
      <c r="A16" s="70" t="s">
        <v>68</v>
      </c>
      <c r="B16" s="71"/>
      <c r="C16" s="71"/>
      <c r="D16" s="71"/>
      <c r="E16" s="42"/>
      <c r="F16" s="42"/>
      <c r="G16" s="42"/>
      <c r="H16" s="43"/>
      <c r="I16" s="43"/>
      <c r="J16" s="44">
        <f>SUM(J15)</f>
        <v>36063435.879999995</v>
      </c>
      <c r="K16" s="44">
        <f t="shared" ref="K16:P16" si="1">SUM(K15)</f>
        <v>36063435.879999995</v>
      </c>
      <c r="L16" s="44">
        <f t="shared" si="1"/>
        <v>2360085</v>
      </c>
      <c r="M16" s="44">
        <f t="shared" si="1"/>
        <v>28228717.41</v>
      </c>
      <c r="N16" s="44">
        <f t="shared" si="1"/>
        <v>4304633.4700000007</v>
      </c>
      <c r="O16" s="44">
        <f t="shared" si="1"/>
        <v>1170000</v>
      </c>
      <c r="P16" s="44">
        <f t="shared" si="1"/>
        <v>0</v>
      </c>
      <c r="Q16" s="46"/>
    </row>
    <row r="17" spans="1:17" s="15" customFormat="1" ht="47.25" customHeight="1" x14ac:dyDescent="0.25">
      <c r="A17" s="16" t="s">
        <v>25</v>
      </c>
      <c r="B17" s="17"/>
      <c r="C17" s="20"/>
      <c r="D17" s="17"/>
      <c r="E17" s="17"/>
      <c r="F17" s="17"/>
      <c r="G17" s="17"/>
      <c r="H17" s="17"/>
      <c r="I17" s="17"/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6"/>
    </row>
    <row r="18" spans="1:17" s="15" customFormat="1" ht="47.25" customHeight="1" x14ac:dyDescent="0.25">
      <c r="A18" s="18" t="s">
        <v>71</v>
      </c>
      <c r="B18" s="19"/>
      <c r="C18" s="22"/>
      <c r="D18" s="19"/>
      <c r="E18" s="19"/>
      <c r="F18" s="19"/>
      <c r="G18" s="19"/>
      <c r="H18" s="19"/>
      <c r="I18" s="19"/>
      <c r="J18" s="23">
        <f>J14+J13</f>
        <v>36063435.879999995</v>
      </c>
      <c r="K18" s="23">
        <f t="shared" ref="K18:O18" si="2">K14+K13</f>
        <v>36063435.879999995</v>
      </c>
      <c r="L18" s="23">
        <f t="shared" si="2"/>
        <v>2360085</v>
      </c>
      <c r="M18" s="23">
        <f t="shared" si="2"/>
        <v>28228717.41</v>
      </c>
      <c r="N18" s="23">
        <f t="shared" si="2"/>
        <v>4304633.4700000007</v>
      </c>
      <c r="O18" s="23">
        <f t="shared" si="2"/>
        <v>1170000</v>
      </c>
      <c r="P18" s="25"/>
      <c r="Q18" s="27"/>
    </row>
    <row r="19" spans="1:17" s="15" customFormat="1" ht="47.25" customHeight="1" thickBot="1" x14ac:dyDescent="0.3">
      <c r="A19" s="48" t="s">
        <v>26</v>
      </c>
      <c r="B19" s="49"/>
      <c r="C19" s="49"/>
      <c r="D19" s="49"/>
      <c r="E19" s="49"/>
      <c r="F19" s="49"/>
      <c r="G19" s="49"/>
      <c r="H19" s="49"/>
      <c r="I19" s="49"/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28"/>
      <c r="Q19" s="29"/>
    </row>
    <row r="20" spans="1:17" s="91" customFormat="1" ht="60" customHeight="1" thickBot="1" x14ac:dyDescent="0.3">
      <c r="A20" s="65" t="s">
        <v>78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7"/>
    </row>
    <row r="21" spans="1:17" ht="104.25" customHeight="1" thickBot="1" x14ac:dyDescent="0.3">
      <c r="A21" s="35">
        <v>1</v>
      </c>
      <c r="B21" s="36" t="s">
        <v>56</v>
      </c>
      <c r="C21" s="36">
        <v>4816025230</v>
      </c>
      <c r="D21" s="59" t="s">
        <v>57</v>
      </c>
      <c r="E21" s="59" t="s">
        <v>20</v>
      </c>
      <c r="F21" s="59" t="s">
        <v>20</v>
      </c>
      <c r="G21" s="59" t="s">
        <v>20</v>
      </c>
      <c r="H21" s="60" t="s">
        <v>20</v>
      </c>
      <c r="I21" s="59" t="s">
        <v>58</v>
      </c>
      <c r="J21" s="14">
        <v>3000000</v>
      </c>
      <c r="K21" s="61">
        <f>SUM(L21:O21)</f>
        <v>3000000</v>
      </c>
      <c r="L21" s="14">
        <v>0</v>
      </c>
      <c r="M21" s="14">
        <v>0</v>
      </c>
      <c r="N21" s="14">
        <v>3000000</v>
      </c>
      <c r="O21" s="14">
        <v>0</v>
      </c>
      <c r="P21" s="14" t="s">
        <v>24</v>
      </c>
      <c r="Q21" s="62" t="s">
        <v>23</v>
      </c>
    </row>
    <row r="22" spans="1:17" s="8" customFormat="1" ht="32.25" customHeight="1" thickBot="1" x14ac:dyDescent="0.35">
      <c r="A22" s="68" t="s">
        <v>28</v>
      </c>
      <c r="B22" s="69"/>
      <c r="C22" s="34"/>
      <c r="D22" s="34"/>
      <c r="E22" s="30"/>
      <c r="F22" s="30"/>
      <c r="G22" s="30"/>
      <c r="H22" s="30"/>
      <c r="I22" s="30"/>
      <c r="J22" s="31">
        <f>SUM(J21)</f>
        <v>3000000</v>
      </c>
      <c r="K22" s="31">
        <f t="shared" ref="K22:O22" si="3">SUM(K21)</f>
        <v>3000000</v>
      </c>
      <c r="L22" s="31">
        <f t="shared" si="3"/>
        <v>0</v>
      </c>
      <c r="M22" s="31">
        <f t="shared" si="3"/>
        <v>0</v>
      </c>
      <c r="N22" s="31">
        <f t="shared" si="3"/>
        <v>3000000</v>
      </c>
      <c r="O22" s="31">
        <f t="shared" si="3"/>
        <v>0</v>
      </c>
      <c r="P22" s="33"/>
      <c r="Q22" s="32"/>
    </row>
    <row r="23" spans="1:17" s="15" customFormat="1" ht="47.25" customHeight="1" x14ac:dyDescent="0.25">
      <c r="A23" s="70" t="s">
        <v>29</v>
      </c>
      <c r="B23" s="71"/>
      <c r="C23" s="71"/>
      <c r="D23" s="71"/>
      <c r="E23" s="42"/>
      <c r="F23" s="42"/>
      <c r="G23" s="42"/>
      <c r="H23" s="43"/>
      <c r="I23" s="43"/>
      <c r="J23" s="44">
        <f>J22</f>
        <v>3000000</v>
      </c>
      <c r="K23" s="44">
        <f t="shared" ref="K23:O23" si="4">K22</f>
        <v>3000000</v>
      </c>
      <c r="L23" s="44">
        <f t="shared" si="4"/>
        <v>0</v>
      </c>
      <c r="M23" s="44">
        <f t="shared" si="4"/>
        <v>0</v>
      </c>
      <c r="N23" s="44">
        <f t="shared" si="4"/>
        <v>3000000</v>
      </c>
      <c r="O23" s="44">
        <f t="shared" si="4"/>
        <v>0</v>
      </c>
      <c r="P23" s="44"/>
      <c r="Q23" s="46"/>
    </row>
    <row r="24" spans="1:17" s="15" customFormat="1" ht="47.25" customHeight="1" x14ac:dyDescent="0.25">
      <c r="A24" s="16" t="s">
        <v>25</v>
      </c>
      <c r="B24" s="17"/>
      <c r="C24" s="20"/>
      <c r="D24" s="17"/>
      <c r="E24" s="17"/>
      <c r="F24" s="17"/>
      <c r="G24" s="17"/>
      <c r="H24" s="17"/>
      <c r="I24" s="17"/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/>
      <c r="Q24" s="26"/>
    </row>
    <row r="25" spans="1:17" s="15" customFormat="1" ht="47.25" customHeight="1" x14ac:dyDescent="0.25">
      <c r="A25" s="18" t="s">
        <v>72</v>
      </c>
      <c r="B25" s="19"/>
      <c r="C25" s="22"/>
      <c r="D25" s="19"/>
      <c r="E25" s="19"/>
      <c r="F25" s="19"/>
      <c r="G25" s="19"/>
      <c r="H25" s="19"/>
      <c r="I25" s="19"/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5"/>
      <c r="Q25" s="27"/>
    </row>
    <row r="26" spans="1:17" s="15" customFormat="1" ht="47.25" customHeight="1" thickBot="1" x14ac:dyDescent="0.3">
      <c r="A26" s="48" t="s">
        <v>34</v>
      </c>
      <c r="B26" s="49"/>
      <c r="C26" s="49"/>
      <c r="D26" s="49"/>
      <c r="E26" s="49"/>
      <c r="F26" s="49"/>
      <c r="G26" s="49"/>
      <c r="H26" s="49"/>
      <c r="I26" s="49"/>
      <c r="J26" s="50">
        <f>J21</f>
        <v>3000000</v>
      </c>
      <c r="K26" s="50">
        <f t="shared" ref="K26:P26" si="5">K21</f>
        <v>3000000</v>
      </c>
      <c r="L26" s="50">
        <f t="shared" si="5"/>
        <v>0</v>
      </c>
      <c r="M26" s="50">
        <f t="shared" si="5"/>
        <v>0</v>
      </c>
      <c r="N26" s="50">
        <f t="shared" si="5"/>
        <v>3000000</v>
      </c>
      <c r="O26" s="50">
        <f t="shared" si="5"/>
        <v>0</v>
      </c>
      <c r="P26" s="50" t="str">
        <f t="shared" si="5"/>
        <v>март</v>
      </c>
      <c r="Q26" s="29"/>
    </row>
    <row r="27" spans="1:17" s="91" customFormat="1" ht="60" customHeight="1" thickBot="1" x14ac:dyDescent="0.3">
      <c r="A27" s="65" t="s">
        <v>79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7"/>
    </row>
    <row r="28" spans="1:17" s="15" customFormat="1" ht="104.25" customHeight="1" thickBot="1" x14ac:dyDescent="0.3">
      <c r="A28" s="35">
        <v>1</v>
      </c>
      <c r="B28" s="36" t="s">
        <v>56</v>
      </c>
      <c r="C28" s="36">
        <v>4816025230</v>
      </c>
      <c r="D28" s="59" t="s">
        <v>59</v>
      </c>
      <c r="E28" s="59" t="s">
        <v>20</v>
      </c>
      <c r="F28" s="59" t="s">
        <v>20</v>
      </c>
      <c r="G28" s="59" t="s">
        <v>20</v>
      </c>
      <c r="H28" s="60" t="s">
        <v>20</v>
      </c>
      <c r="I28" s="59" t="s">
        <v>60</v>
      </c>
      <c r="J28" s="14">
        <v>500000</v>
      </c>
      <c r="K28" s="61">
        <f>SUM(L28:O28)</f>
        <v>500000</v>
      </c>
      <c r="L28" s="14">
        <v>0</v>
      </c>
      <c r="M28" s="14">
        <v>0</v>
      </c>
      <c r="N28" s="14">
        <v>500000</v>
      </c>
      <c r="O28" s="14">
        <v>0</v>
      </c>
      <c r="P28" s="14" t="s">
        <v>35</v>
      </c>
      <c r="Q28" s="62" t="s">
        <v>23</v>
      </c>
    </row>
    <row r="29" spans="1:17" s="8" customFormat="1" ht="32.25" customHeight="1" thickBot="1" x14ac:dyDescent="0.35">
      <c r="A29" s="68" t="s">
        <v>19</v>
      </c>
      <c r="B29" s="69"/>
      <c r="C29" s="34"/>
      <c r="D29" s="34"/>
      <c r="E29" s="30"/>
      <c r="F29" s="30"/>
      <c r="G29" s="30"/>
      <c r="H29" s="30"/>
      <c r="I29" s="30"/>
      <c r="J29" s="31">
        <f>SUM(J28:J28)</f>
        <v>500000</v>
      </c>
      <c r="K29" s="31">
        <f t="shared" ref="K29:O29" si="6">SUM(K28:K28)</f>
        <v>500000</v>
      </c>
      <c r="L29" s="31">
        <f t="shared" si="6"/>
        <v>0</v>
      </c>
      <c r="M29" s="31">
        <f t="shared" si="6"/>
        <v>0</v>
      </c>
      <c r="N29" s="31">
        <f t="shared" si="6"/>
        <v>500000</v>
      </c>
      <c r="O29" s="31">
        <f t="shared" si="6"/>
        <v>0</v>
      </c>
      <c r="P29" s="33"/>
      <c r="Q29" s="32"/>
    </row>
    <row r="30" spans="1:17" s="15" customFormat="1" ht="47.25" customHeight="1" x14ac:dyDescent="0.25">
      <c r="A30" s="70" t="s">
        <v>29</v>
      </c>
      <c r="B30" s="71"/>
      <c r="C30" s="71"/>
      <c r="D30" s="71"/>
      <c r="E30" s="42"/>
      <c r="F30" s="42"/>
      <c r="G30" s="42"/>
      <c r="H30" s="43"/>
      <c r="I30" s="43"/>
      <c r="J30" s="44">
        <f>SUM(J29)</f>
        <v>500000</v>
      </c>
      <c r="K30" s="44">
        <f t="shared" ref="K30:P30" si="7">SUM(K29)</f>
        <v>500000</v>
      </c>
      <c r="L30" s="44">
        <f t="shared" si="7"/>
        <v>0</v>
      </c>
      <c r="M30" s="44">
        <f t="shared" si="7"/>
        <v>0</v>
      </c>
      <c r="N30" s="44">
        <f t="shared" si="7"/>
        <v>500000</v>
      </c>
      <c r="O30" s="44">
        <f t="shared" si="7"/>
        <v>0</v>
      </c>
      <c r="P30" s="44">
        <f t="shared" si="7"/>
        <v>0</v>
      </c>
      <c r="Q30" s="46"/>
    </row>
    <row r="31" spans="1:17" s="15" customFormat="1" ht="47.25" customHeight="1" x14ac:dyDescent="0.25">
      <c r="A31" s="16" t="s">
        <v>25</v>
      </c>
      <c r="B31" s="17"/>
      <c r="C31" s="20"/>
      <c r="D31" s="17"/>
      <c r="E31" s="17"/>
      <c r="F31" s="17"/>
      <c r="G31" s="17"/>
      <c r="H31" s="17"/>
      <c r="I31" s="17"/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/>
      <c r="Q31" s="26"/>
    </row>
    <row r="32" spans="1:17" s="15" customFormat="1" ht="47.25" customHeight="1" x14ac:dyDescent="0.25">
      <c r="A32" s="18" t="s">
        <v>33</v>
      </c>
      <c r="B32" s="19"/>
      <c r="C32" s="22"/>
      <c r="D32" s="19"/>
      <c r="E32" s="19"/>
      <c r="F32" s="19"/>
      <c r="G32" s="19"/>
      <c r="H32" s="19"/>
      <c r="I32" s="19"/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f>SUM(O28)</f>
        <v>0</v>
      </c>
      <c r="P32" s="25"/>
      <c r="Q32" s="27"/>
    </row>
    <row r="33" spans="1:17" s="15" customFormat="1" ht="47.25" customHeight="1" thickBot="1" x14ac:dyDescent="0.3">
      <c r="A33" s="48" t="s">
        <v>34</v>
      </c>
      <c r="B33" s="49"/>
      <c r="C33" s="49"/>
      <c r="D33" s="49"/>
      <c r="E33" s="49"/>
      <c r="F33" s="49"/>
      <c r="G33" s="49"/>
      <c r="H33" s="49"/>
      <c r="I33" s="49"/>
      <c r="J33" s="50">
        <f>J28</f>
        <v>500000</v>
      </c>
      <c r="K33" s="50">
        <f>K28</f>
        <v>500000</v>
      </c>
      <c r="L33" s="50">
        <f t="shared" ref="K33:O33" si="8">L28</f>
        <v>0</v>
      </c>
      <c r="M33" s="50">
        <f t="shared" si="8"/>
        <v>0</v>
      </c>
      <c r="N33" s="50">
        <f t="shared" si="8"/>
        <v>500000</v>
      </c>
      <c r="O33" s="50">
        <f t="shared" si="8"/>
        <v>0</v>
      </c>
      <c r="P33" s="50"/>
      <c r="Q33" s="29"/>
    </row>
    <row r="34" spans="1:17" s="91" customFormat="1" ht="60" customHeight="1" thickBot="1" x14ac:dyDescent="0.3">
      <c r="A34" s="65" t="s">
        <v>80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7"/>
    </row>
    <row r="35" spans="1:17" s="15" customFormat="1" ht="104.25" customHeight="1" thickBot="1" x14ac:dyDescent="0.3">
      <c r="A35" s="35">
        <v>1</v>
      </c>
      <c r="B35" s="36" t="s">
        <v>50</v>
      </c>
      <c r="C35" s="36">
        <v>4817001418</v>
      </c>
      <c r="D35" s="59" t="s">
        <v>37</v>
      </c>
      <c r="E35" s="59" t="s">
        <v>20</v>
      </c>
      <c r="F35" s="59" t="s">
        <v>20</v>
      </c>
      <c r="G35" s="59" t="s">
        <v>20</v>
      </c>
      <c r="H35" s="60" t="s">
        <v>20</v>
      </c>
      <c r="I35" s="59" t="s">
        <v>38</v>
      </c>
      <c r="J35" s="14">
        <v>155000</v>
      </c>
      <c r="K35" s="61">
        <f>SUM(L35:O35)</f>
        <v>155000</v>
      </c>
      <c r="L35" s="14">
        <v>0</v>
      </c>
      <c r="M35" s="14">
        <v>0</v>
      </c>
      <c r="N35" s="14">
        <v>155000</v>
      </c>
      <c r="O35" s="14">
        <v>0</v>
      </c>
      <c r="P35" s="14" t="s">
        <v>32</v>
      </c>
      <c r="Q35" s="62" t="s">
        <v>23</v>
      </c>
    </row>
    <row r="36" spans="1:17" s="8" customFormat="1" ht="32.25" customHeight="1" thickBot="1" x14ac:dyDescent="0.35">
      <c r="A36" s="68" t="s">
        <v>19</v>
      </c>
      <c r="B36" s="69"/>
      <c r="C36" s="34"/>
      <c r="D36" s="34"/>
      <c r="E36" s="30"/>
      <c r="F36" s="30"/>
      <c r="G36" s="30"/>
      <c r="H36" s="30"/>
      <c r="I36" s="30"/>
      <c r="J36" s="31">
        <f>J35</f>
        <v>155000</v>
      </c>
      <c r="K36" s="31">
        <f t="shared" ref="K36:O37" si="9">K35</f>
        <v>155000</v>
      </c>
      <c r="L36" s="31">
        <f t="shared" si="9"/>
        <v>0</v>
      </c>
      <c r="M36" s="31">
        <f t="shared" si="9"/>
        <v>0</v>
      </c>
      <c r="N36" s="31">
        <f t="shared" si="9"/>
        <v>155000</v>
      </c>
      <c r="O36" s="31">
        <f t="shared" si="9"/>
        <v>0</v>
      </c>
      <c r="P36" s="33"/>
      <c r="Q36" s="32"/>
    </row>
    <row r="37" spans="1:17" s="15" customFormat="1" ht="47.25" customHeight="1" x14ac:dyDescent="0.25">
      <c r="A37" s="70" t="s">
        <v>29</v>
      </c>
      <c r="B37" s="71"/>
      <c r="C37" s="71"/>
      <c r="D37" s="71"/>
      <c r="E37" s="42"/>
      <c r="F37" s="42"/>
      <c r="G37" s="42"/>
      <c r="H37" s="43"/>
      <c r="I37" s="43"/>
      <c r="J37" s="44">
        <f>J36</f>
        <v>155000</v>
      </c>
      <c r="K37" s="44">
        <f t="shared" si="9"/>
        <v>155000</v>
      </c>
      <c r="L37" s="44">
        <f t="shared" si="9"/>
        <v>0</v>
      </c>
      <c r="M37" s="44">
        <f t="shared" si="9"/>
        <v>0</v>
      </c>
      <c r="N37" s="44">
        <f t="shared" si="9"/>
        <v>155000</v>
      </c>
      <c r="O37" s="44">
        <f t="shared" si="9"/>
        <v>0</v>
      </c>
      <c r="P37" s="44"/>
      <c r="Q37" s="46"/>
    </row>
    <row r="38" spans="1:17" s="15" customFormat="1" ht="47.25" customHeight="1" x14ac:dyDescent="0.25">
      <c r="A38" s="16" t="s">
        <v>25</v>
      </c>
      <c r="B38" s="17"/>
      <c r="C38" s="20"/>
      <c r="D38" s="17"/>
      <c r="E38" s="17"/>
      <c r="F38" s="17"/>
      <c r="G38" s="17"/>
      <c r="H38" s="17"/>
      <c r="I38" s="17"/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/>
      <c r="Q38" s="26"/>
    </row>
    <row r="39" spans="1:17" s="15" customFormat="1" ht="47.25" customHeight="1" x14ac:dyDescent="0.25">
      <c r="A39" s="18" t="s">
        <v>33</v>
      </c>
      <c r="B39" s="19"/>
      <c r="C39" s="22"/>
      <c r="D39" s="19"/>
      <c r="E39" s="19"/>
      <c r="F39" s="19"/>
      <c r="G39" s="19"/>
      <c r="H39" s="19"/>
      <c r="I39" s="19"/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5"/>
      <c r="Q39" s="27"/>
    </row>
    <row r="40" spans="1:17" s="15" customFormat="1" ht="47.25" customHeight="1" thickBot="1" x14ac:dyDescent="0.3">
      <c r="A40" s="48" t="s">
        <v>34</v>
      </c>
      <c r="B40" s="49"/>
      <c r="C40" s="49"/>
      <c r="D40" s="49"/>
      <c r="E40" s="49"/>
      <c r="F40" s="49"/>
      <c r="G40" s="49"/>
      <c r="H40" s="49"/>
      <c r="I40" s="49"/>
      <c r="J40" s="50">
        <f>J35</f>
        <v>155000</v>
      </c>
      <c r="K40" s="50">
        <f t="shared" ref="K40:O40" si="10">K35</f>
        <v>155000</v>
      </c>
      <c r="L40" s="50">
        <f t="shared" si="10"/>
        <v>0</v>
      </c>
      <c r="M40" s="50">
        <f t="shared" si="10"/>
        <v>0</v>
      </c>
      <c r="N40" s="50">
        <f t="shared" si="10"/>
        <v>155000</v>
      </c>
      <c r="O40" s="50">
        <f t="shared" si="10"/>
        <v>0</v>
      </c>
      <c r="P40" s="50"/>
      <c r="Q40" s="29"/>
    </row>
    <row r="41" spans="1:17" s="91" customFormat="1" ht="60" customHeight="1" thickBot="1" x14ac:dyDescent="0.3">
      <c r="A41" s="65" t="s">
        <v>81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7"/>
    </row>
    <row r="42" spans="1:17" ht="105" customHeight="1" thickBot="1" x14ac:dyDescent="0.3">
      <c r="A42" s="58">
        <v>1</v>
      </c>
      <c r="B42" s="59" t="s">
        <v>52</v>
      </c>
      <c r="C42" s="59">
        <v>4817001841</v>
      </c>
      <c r="D42" s="40" t="s">
        <v>51</v>
      </c>
      <c r="E42" s="51" t="s">
        <v>20</v>
      </c>
      <c r="F42" s="51" t="s">
        <v>20</v>
      </c>
      <c r="G42" s="40" t="s">
        <v>54</v>
      </c>
      <c r="H42" s="54" t="s">
        <v>20</v>
      </c>
      <c r="I42" s="40" t="s">
        <v>53</v>
      </c>
      <c r="J42" s="41">
        <v>702772.2</v>
      </c>
      <c r="K42" s="41">
        <f>SUM(L42:O42)</f>
        <v>702772.2</v>
      </c>
      <c r="L42" s="41">
        <v>0</v>
      </c>
      <c r="M42" s="41">
        <v>660605.86</v>
      </c>
      <c r="N42" s="41">
        <v>42166.34</v>
      </c>
      <c r="O42" s="41">
        <v>0</v>
      </c>
      <c r="P42" s="53" t="s">
        <v>36</v>
      </c>
      <c r="Q42" s="13" t="s">
        <v>55</v>
      </c>
    </row>
    <row r="43" spans="1:17" s="8" customFormat="1" ht="32.25" customHeight="1" thickBot="1" x14ac:dyDescent="0.35">
      <c r="A43" s="68" t="s">
        <v>19</v>
      </c>
      <c r="B43" s="69"/>
      <c r="C43" s="34"/>
      <c r="D43" s="34"/>
      <c r="E43" s="30"/>
      <c r="F43" s="30"/>
      <c r="G43" s="30"/>
      <c r="H43" s="30"/>
      <c r="I43" s="30"/>
      <c r="J43" s="31">
        <f>J42</f>
        <v>702772.2</v>
      </c>
      <c r="K43" s="31">
        <f t="shared" ref="K43:O44" si="11">K42</f>
        <v>702772.2</v>
      </c>
      <c r="L43" s="31">
        <f t="shared" si="11"/>
        <v>0</v>
      </c>
      <c r="M43" s="31">
        <f t="shared" si="11"/>
        <v>660605.86</v>
      </c>
      <c r="N43" s="31">
        <f t="shared" si="11"/>
        <v>42166.34</v>
      </c>
      <c r="O43" s="31">
        <f t="shared" si="11"/>
        <v>0</v>
      </c>
      <c r="P43" s="33"/>
      <c r="Q43" s="32"/>
    </row>
    <row r="44" spans="1:17" s="15" customFormat="1" ht="47.25" customHeight="1" x14ac:dyDescent="0.25">
      <c r="A44" s="70" t="s">
        <v>29</v>
      </c>
      <c r="B44" s="71"/>
      <c r="C44" s="71"/>
      <c r="D44" s="71"/>
      <c r="E44" s="42"/>
      <c r="F44" s="42"/>
      <c r="G44" s="42"/>
      <c r="H44" s="43"/>
      <c r="I44" s="43"/>
      <c r="J44" s="44">
        <f>J43</f>
        <v>702772.2</v>
      </c>
      <c r="K44" s="44">
        <f>K45+K46+K47</f>
        <v>702772.2</v>
      </c>
      <c r="L44" s="44">
        <f t="shared" si="11"/>
        <v>0</v>
      </c>
      <c r="M44" s="44">
        <f t="shared" si="11"/>
        <v>660605.86</v>
      </c>
      <c r="N44" s="44">
        <f t="shared" si="11"/>
        <v>42166.34</v>
      </c>
      <c r="O44" s="44">
        <f t="shared" si="11"/>
        <v>0</v>
      </c>
      <c r="P44" s="44"/>
      <c r="Q44" s="46"/>
    </row>
    <row r="45" spans="1:17" s="15" customFormat="1" ht="47.25" customHeight="1" x14ac:dyDescent="0.25">
      <c r="A45" s="16" t="s">
        <v>25</v>
      </c>
      <c r="B45" s="17"/>
      <c r="C45" s="20"/>
      <c r="D45" s="17"/>
      <c r="E45" s="17"/>
      <c r="F45" s="17"/>
      <c r="G45" s="17"/>
      <c r="H45" s="17"/>
      <c r="I45" s="17"/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/>
      <c r="Q45" s="26"/>
    </row>
    <row r="46" spans="1:17" s="15" customFormat="1" ht="47.25" customHeight="1" x14ac:dyDescent="0.25">
      <c r="A46" s="18" t="s">
        <v>30</v>
      </c>
      <c r="B46" s="19"/>
      <c r="C46" s="22"/>
      <c r="D46" s="19"/>
      <c r="E46" s="19"/>
      <c r="F46" s="19"/>
      <c r="G46" s="19"/>
      <c r="H46" s="19"/>
      <c r="I46" s="19"/>
      <c r="J46" s="23">
        <f>J42</f>
        <v>702772.2</v>
      </c>
      <c r="K46" s="23">
        <f t="shared" ref="K46:O46" si="12">K42</f>
        <v>702772.2</v>
      </c>
      <c r="L46" s="23">
        <f t="shared" si="12"/>
        <v>0</v>
      </c>
      <c r="M46" s="23">
        <f t="shared" si="12"/>
        <v>660605.86</v>
      </c>
      <c r="N46" s="23">
        <f t="shared" si="12"/>
        <v>42166.34</v>
      </c>
      <c r="O46" s="23">
        <f t="shared" si="12"/>
        <v>0</v>
      </c>
      <c r="P46" s="25"/>
      <c r="Q46" s="27"/>
    </row>
    <row r="47" spans="1:17" s="15" customFormat="1" ht="47.25" customHeight="1" thickBot="1" x14ac:dyDescent="0.3">
      <c r="A47" s="48" t="s">
        <v>31</v>
      </c>
      <c r="B47" s="49"/>
      <c r="C47" s="49"/>
      <c r="D47" s="49"/>
      <c r="E47" s="49"/>
      <c r="F47" s="49"/>
      <c r="G47" s="49"/>
      <c r="H47" s="49"/>
      <c r="I47" s="49"/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/>
      <c r="Q47" s="29"/>
    </row>
    <row r="48" spans="1:17" s="91" customFormat="1" ht="60" customHeight="1" thickBot="1" x14ac:dyDescent="0.3">
      <c r="A48" s="65" t="s">
        <v>82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7"/>
    </row>
    <row r="49" spans="1:17" ht="104.25" customHeight="1" thickBot="1" x14ac:dyDescent="0.3">
      <c r="A49" s="35">
        <v>1</v>
      </c>
      <c r="B49" s="36" t="s">
        <v>20</v>
      </c>
      <c r="C49" s="36" t="s">
        <v>20</v>
      </c>
      <c r="D49" s="36" t="s">
        <v>20</v>
      </c>
      <c r="E49" s="47" t="s">
        <v>20</v>
      </c>
      <c r="F49" s="47" t="s">
        <v>20</v>
      </c>
      <c r="G49" s="47" t="s">
        <v>20</v>
      </c>
      <c r="H49" s="56" t="s">
        <v>20</v>
      </c>
      <c r="I49" s="36" t="s">
        <v>20</v>
      </c>
      <c r="J49" s="37">
        <v>0</v>
      </c>
      <c r="K49" s="14">
        <v>0</v>
      </c>
      <c r="L49" s="37">
        <v>0</v>
      </c>
      <c r="M49" s="37">
        <v>0</v>
      </c>
      <c r="N49" s="37">
        <v>0</v>
      </c>
      <c r="O49" s="37">
        <v>0</v>
      </c>
      <c r="P49" s="38" t="s">
        <v>39</v>
      </c>
      <c r="Q49" s="39" t="s">
        <v>20</v>
      </c>
    </row>
    <row r="50" spans="1:17" s="8" customFormat="1" ht="32.25" customHeight="1" thickBot="1" x14ac:dyDescent="0.35">
      <c r="A50" s="68" t="s">
        <v>40</v>
      </c>
      <c r="B50" s="69"/>
      <c r="C50" s="34"/>
      <c r="D50" s="34"/>
      <c r="E50" s="30"/>
      <c r="F50" s="30"/>
      <c r="G50" s="30"/>
      <c r="H50" s="30"/>
      <c r="I50" s="30"/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3"/>
      <c r="Q50" s="32"/>
    </row>
    <row r="51" spans="1:17" s="15" customFormat="1" ht="47.25" customHeight="1" x14ac:dyDescent="0.25">
      <c r="A51" s="70" t="s">
        <v>41</v>
      </c>
      <c r="B51" s="71"/>
      <c r="C51" s="71"/>
      <c r="D51" s="71"/>
      <c r="E51" s="42"/>
      <c r="F51" s="42"/>
      <c r="G51" s="42"/>
      <c r="H51" s="43"/>
      <c r="I51" s="43"/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/>
      <c r="Q51" s="46"/>
    </row>
    <row r="52" spans="1:17" s="15" customFormat="1" ht="47.25" customHeight="1" x14ac:dyDescent="0.25">
      <c r="A52" s="16" t="s">
        <v>25</v>
      </c>
      <c r="B52" s="17"/>
      <c r="C52" s="20"/>
      <c r="D52" s="17"/>
      <c r="E52" s="17"/>
      <c r="F52" s="17"/>
      <c r="G52" s="17"/>
      <c r="H52" s="17"/>
      <c r="I52" s="17"/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/>
      <c r="Q52" s="26"/>
    </row>
    <row r="53" spans="1:17" s="15" customFormat="1" ht="47.25" customHeight="1" x14ac:dyDescent="0.25">
      <c r="A53" s="18" t="s">
        <v>33</v>
      </c>
      <c r="B53" s="19"/>
      <c r="C53" s="22"/>
      <c r="D53" s="19"/>
      <c r="E53" s="19"/>
      <c r="F53" s="19"/>
      <c r="G53" s="19"/>
      <c r="H53" s="19"/>
      <c r="I53" s="19"/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5"/>
      <c r="Q53" s="27"/>
    </row>
    <row r="54" spans="1:17" s="15" customFormat="1" ht="47.25" customHeight="1" thickBot="1" x14ac:dyDescent="0.3">
      <c r="A54" s="48" t="s">
        <v>31</v>
      </c>
      <c r="B54" s="49"/>
      <c r="C54" s="49"/>
      <c r="D54" s="49"/>
      <c r="E54" s="49"/>
      <c r="F54" s="49"/>
      <c r="G54" s="49"/>
      <c r="H54" s="49"/>
      <c r="I54" s="49"/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/>
      <c r="Q54" s="29"/>
    </row>
    <row r="55" spans="1:17" s="91" customFormat="1" ht="60" customHeight="1" thickBot="1" x14ac:dyDescent="0.3">
      <c r="A55" s="65" t="s">
        <v>83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7"/>
    </row>
    <row r="56" spans="1:17" s="15" customFormat="1" ht="104.25" customHeight="1" thickBot="1" x14ac:dyDescent="0.3">
      <c r="A56" s="35">
        <v>1</v>
      </c>
      <c r="B56" s="36" t="s">
        <v>20</v>
      </c>
      <c r="C56" s="36" t="s">
        <v>20</v>
      </c>
      <c r="D56" s="36" t="s">
        <v>20</v>
      </c>
      <c r="E56" s="47" t="s">
        <v>20</v>
      </c>
      <c r="F56" s="47" t="s">
        <v>20</v>
      </c>
      <c r="G56" s="47" t="s">
        <v>20</v>
      </c>
      <c r="H56" s="56" t="s">
        <v>20</v>
      </c>
      <c r="I56" s="36" t="s">
        <v>20</v>
      </c>
      <c r="J56" s="37">
        <v>0</v>
      </c>
      <c r="K56" s="14">
        <v>0</v>
      </c>
      <c r="L56" s="37">
        <v>0</v>
      </c>
      <c r="M56" s="37">
        <v>0</v>
      </c>
      <c r="N56" s="37">
        <v>0</v>
      </c>
      <c r="O56" s="37">
        <v>0</v>
      </c>
      <c r="P56" s="38" t="s">
        <v>42</v>
      </c>
      <c r="Q56" s="39" t="s">
        <v>20</v>
      </c>
    </row>
    <row r="57" spans="1:17" s="8" customFormat="1" ht="32.25" customHeight="1" thickBot="1" x14ac:dyDescent="0.35">
      <c r="A57" s="68" t="s">
        <v>40</v>
      </c>
      <c r="B57" s="69"/>
      <c r="C57" s="34"/>
      <c r="D57" s="34"/>
      <c r="E57" s="30"/>
      <c r="F57" s="30"/>
      <c r="G57" s="30"/>
      <c r="H57" s="30"/>
      <c r="I57" s="30"/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3"/>
      <c r="Q57" s="32"/>
    </row>
    <row r="58" spans="1:17" s="15" customFormat="1" ht="47.25" customHeight="1" x14ac:dyDescent="0.25">
      <c r="A58" s="70" t="s">
        <v>41</v>
      </c>
      <c r="B58" s="71"/>
      <c r="C58" s="71"/>
      <c r="D58" s="71"/>
      <c r="E58" s="42"/>
      <c r="F58" s="42"/>
      <c r="G58" s="42"/>
      <c r="H58" s="43"/>
      <c r="I58" s="43"/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/>
      <c r="Q58" s="46"/>
    </row>
    <row r="59" spans="1:17" s="15" customFormat="1" ht="47.25" customHeight="1" x14ac:dyDescent="0.25">
      <c r="A59" s="16" t="s">
        <v>25</v>
      </c>
      <c r="B59" s="17"/>
      <c r="C59" s="20"/>
      <c r="D59" s="17"/>
      <c r="E59" s="17"/>
      <c r="F59" s="17"/>
      <c r="G59" s="17"/>
      <c r="H59" s="17"/>
      <c r="I59" s="17"/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/>
      <c r="Q59" s="26"/>
    </row>
    <row r="60" spans="1:17" s="15" customFormat="1" ht="47.25" customHeight="1" x14ac:dyDescent="0.25">
      <c r="A60" s="18" t="s">
        <v>33</v>
      </c>
      <c r="B60" s="19"/>
      <c r="C60" s="22"/>
      <c r="D60" s="19"/>
      <c r="E60" s="19"/>
      <c r="F60" s="19"/>
      <c r="G60" s="19"/>
      <c r="H60" s="19"/>
      <c r="I60" s="19"/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5"/>
      <c r="Q60" s="27"/>
    </row>
    <row r="61" spans="1:17" s="15" customFormat="1" ht="47.25" customHeight="1" thickBot="1" x14ac:dyDescent="0.3">
      <c r="A61" s="48" t="s">
        <v>31</v>
      </c>
      <c r="B61" s="49"/>
      <c r="C61" s="49"/>
      <c r="D61" s="49"/>
      <c r="E61" s="49"/>
      <c r="F61" s="49"/>
      <c r="G61" s="49"/>
      <c r="H61" s="49"/>
      <c r="I61" s="49"/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/>
      <c r="Q61" s="29"/>
    </row>
    <row r="62" spans="1:17" s="91" customFormat="1" ht="60" customHeight="1" thickBot="1" x14ac:dyDescent="0.3">
      <c r="A62" s="65" t="s">
        <v>84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7"/>
    </row>
    <row r="63" spans="1:17" s="15" customFormat="1" ht="104.25" customHeight="1" thickBot="1" x14ac:dyDescent="0.3">
      <c r="A63" s="35">
        <v>1</v>
      </c>
      <c r="B63" s="36" t="s">
        <v>20</v>
      </c>
      <c r="C63" s="36" t="s">
        <v>20</v>
      </c>
      <c r="D63" s="36" t="s">
        <v>20</v>
      </c>
      <c r="E63" s="47" t="s">
        <v>20</v>
      </c>
      <c r="F63" s="47" t="s">
        <v>20</v>
      </c>
      <c r="G63" s="47" t="s">
        <v>20</v>
      </c>
      <c r="H63" s="56" t="s">
        <v>20</v>
      </c>
      <c r="I63" s="36" t="s">
        <v>20</v>
      </c>
      <c r="J63" s="37">
        <v>0</v>
      </c>
      <c r="K63" s="14">
        <v>0</v>
      </c>
      <c r="L63" s="37">
        <v>0</v>
      </c>
      <c r="M63" s="37">
        <v>0</v>
      </c>
      <c r="N63" s="37">
        <v>0</v>
      </c>
      <c r="O63" s="37">
        <v>0</v>
      </c>
      <c r="P63" s="38" t="s">
        <v>43</v>
      </c>
      <c r="Q63" s="39" t="s">
        <v>20</v>
      </c>
    </row>
    <row r="64" spans="1:17" s="8" customFormat="1" ht="32.25" customHeight="1" thickBot="1" x14ac:dyDescent="0.35">
      <c r="A64" s="68" t="s">
        <v>40</v>
      </c>
      <c r="B64" s="69"/>
      <c r="C64" s="34"/>
      <c r="D64" s="34"/>
      <c r="E64" s="30"/>
      <c r="F64" s="30"/>
      <c r="G64" s="30"/>
      <c r="H64" s="30"/>
      <c r="I64" s="30"/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3"/>
      <c r="Q64" s="32"/>
    </row>
    <row r="65" spans="1:17" s="15" customFormat="1" ht="47.25" customHeight="1" x14ac:dyDescent="0.25">
      <c r="A65" s="70" t="s">
        <v>41</v>
      </c>
      <c r="B65" s="71"/>
      <c r="C65" s="71"/>
      <c r="D65" s="71"/>
      <c r="E65" s="42"/>
      <c r="F65" s="42"/>
      <c r="G65" s="42"/>
      <c r="H65" s="43"/>
      <c r="I65" s="43"/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/>
      <c r="Q65" s="46"/>
    </row>
    <row r="66" spans="1:17" s="15" customFormat="1" ht="47.25" customHeight="1" x14ac:dyDescent="0.25">
      <c r="A66" s="16" t="s">
        <v>25</v>
      </c>
      <c r="B66" s="17"/>
      <c r="C66" s="20"/>
      <c r="D66" s="17"/>
      <c r="E66" s="17"/>
      <c r="F66" s="17"/>
      <c r="G66" s="17"/>
      <c r="H66" s="17"/>
      <c r="I66" s="17"/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/>
      <c r="Q66" s="26"/>
    </row>
    <row r="67" spans="1:17" s="15" customFormat="1" ht="47.25" customHeight="1" x14ac:dyDescent="0.25">
      <c r="A67" s="18" t="s">
        <v>33</v>
      </c>
      <c r="B67" s="19"/>
      <c r="C67" s="22"/>
      <c r="D67" s="19"/>
      <c r="E67" s="19"/>
      <c r="F67" s="19"/>
      <c r="G67" s="19"/>
      <c r="H67" s="19"/>
      <c r="I67" s="19"/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5"/>
      <c r="Q67" s="27"/>
    </row>
    <row r="68" spans="1:17" s="15" customFormat="1" ht="47.25" customHeight="1" thickBot="1" x14ac:dyDescent="0.3">
      <c r="A68" s="48" t="s">
        <v>31</v>
      </c>
      <c r="B68" s="49"/>
      <c r="C68" s="49"/>
      <c r="D68" s="49"/>
      <c r="E68" s="49"/>
      <c r="F68" s="49"/>
      <c r="G68" s="49"/>
      <c r="H68" s="49"/>
      <c r="I68" s="49"/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/>
      <c r="Q68" s="29"/>
    </row>
    <row r="69" spans="1:17" s="91" customFormat="1" ht="60" customHeight="1" thickBot="1" x14ac:dyDescent="0.3">
      <c r="A69" s="65" t="s">
        <v>85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7"/>
    </row>
    <row r="70" spans="1:17" ht="104.25" customHeight="1" thickBot="1" x14ac:dyDescent="0.3">
      <c r="A70" s="58">
        <v>1</v>
      </c>
      <c r="B70" s="59" t="s">
        <v>52</v>
      </c>
      <c r="C70" s="59">
        <v>4817001841</v>
      </c>
      <c r="D70" s="40" t="s">
        <v>51</v>
      </c>
      <c r="E70" s="51" t="s">
        <v>20</v>
      </c>
      <c r="F70" s="51" t="s">
        <v>20</v>
      </c>
      <c r="G70" s="40" t="s">
        <v>75</v>
      </c>
      <c r="H70" s="54" t="s">
        <v>20</v>
      </c>
      <c r="I70" s="40" t="s">
        <v>53</v>
      </c>
      <c r="J70" s="41">
        <v>702772.2</v>
      </c>
      <c r="K70" s="41">
        <f>SUM(L70:O70)</f>
        <v>702772.2</v>
      </c>
      <c r="L70" s="41">
        <v>0</v>
      </c>
      <c r="M70" s="41">
        <v>660605.86</v>
      </c>
      <c r="N70" s="41">
        <v>42166.34</v>
      </c>
      <c r="O70" s="41">
        <v>0</v>
      </c>
      <c r="P70" s="53" t="s">
        <v>36</v>
      </c>
      <c r="Q70" s="13" t="s">
        <v>55</v>
      </c>
    </row>
    <row r="71" spans="1:17" s="8" customFormat="1" ht="32.25" customHeight="1" thickBot="1" x14ac:dyDescent="0.35">
      <c r="A71" s="68" t="s">
        <v>19</v>
      </c>
      <c r="B71" s="69"/>
      <c r="C71" s="34"/>
      <c r="D71" s="34"/>
      <c r="E71" s="30"/>
      <c r="F71" s="30"/>
      <c r="G71" s="30"/>
      <c r="H71" s="30"/>
      <c r="I71" s="30"/>
      <c r="J71" s="31">
        <f>J70</f>
        <v>702772.2</v>
      </c>
      <c r="K71" s="31">
        <f t="shared" ref="K71:O71" si="13">K70</f>
        <v>702772.2</v>
      </c>
      <c r="L71" s="31">
        <f t="shared" si="13"/>
        <v>0</v>
      </c>
      <c r="M71" s="31">
        <f t="shared" si="13"/>
        <v>660605.86</v>
      </c>
      <c r="N71" s="31">
        <f t="shared" si="13"/>
        <v>42166.34</v>
      </c>
      <c r="O71" s="31">
        <f t="shared" si="13"/>
        <v>0</v>
      </c>
      <c r="P71" s="33"/>
      <c r="Q71" s="32"/>
    </row>
    <row r="72" spans="1:17" s="15" customFormat="1" ht="47.25" customHeight="1" x14ac:dyDescent="0.25">
      <c r="A72" s="70" t="s">
        <v>29</v>
      </c>
      <c r="B72" s="71"/>
      <c r="C72" s="71"/>
      <c r="D72" s="71"/>
      <c r="E72" s="42"/>
      <c r="F72" s="42"/>
      <c r="G72" s="42"/>
      <c r="H72" s="43"/>
      <c r="I72" s="43"/>
      <c r="J72" s="44">
        <f>J71</f>
        <v>702772.2</v>
      </c>
      <c r="K72" s="44">
        <f>SUM(K73:K75)</f>
        <v>702772.2</v>
      </c>
      <c r="L72" s="44">
        <f t="shared" ref="L72:O72" si="14">L71</f>
        <v>0</v>
      </c>
      <c r="M72" s="44">
        <f t="shared" si="14"/>
        <v>660605.86</v>
      </c>
      <c r="N72" s="44">
        <f t="shared" si="14"/>
        <v>42166.34</v>
      </c>
      <c r="O72" s="44">
        <f t="shared" si="14"/>
        <v>0</v>
      </c>
      <c r="P72" s="44"/>
      <c r="Q72" s="46"/>
    </row>
    <row r="73" spans="1:17" s="15" customFormat="1" ht="47.25" customHeight="1" x14ac:dyDescent="0.25">
      <c r="A73" s="16" t="s">
        <v>25</v>
      </c>
      <c r="B73" s="17"/>
      <c r="C73" s="20"/>
      <c r="D73" s="17"/>
      <c r="E73" s="17"/>
      <c r="F73" s="17"/>
      <c r="G73" s="17"/>
      <c r="H73" s="17"/>
      <c r="I73" s="17"/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/>
      <c r="Q73" s="26"/>
    </row>
    <row r="74" spans="1:17" s="15" customFormat="1" ht="47.25" customHeight="1" x14ac:dyDescent="0.25">
      <c r="A74" s="18" t="s">
        <v>30</v>
      </c>
      <c r="B74" s="19"/>
      <c r="C74" s="22"/>
      <c r="D74" s="19"/>
      <c r="E74" s="19"/>
      <c r="F74" s="19"/>
      <c r="G74" s="19"/>
      <c r="H74" s="19"/>
      <c r="I74" s="19"/>
      <c r="J74" s="23">
        <f>J70</f>
        <v>702772.2</v>
      </c>
      <c r="K74" s="23">
        <f t="shared" ref="J74:O74" si="15">K70</f>
        <v>702772.2</v>
      </c>
      <c r="L74" s="23">
        <f t="shared" si="15"/>
        <v>0</v>
      </c>
      <c r="M74" s="23">
        <f t="shared" si="15"/>
        <v>660605.86</v>
      </c>
      <c r="N74" s="23">
        <f t="shared" si="15"/>
        <v>42166.34</v>
      </c>
      <c r="O74" s="23">
        <f t="shared" si="15"/>
        <v>0</v>
      </c>
      <c r="P74" s="25"/>
      <c r="Q74" s="27"/>
    </row>
    <row r="75" spans="1:17" s="15" customFormat="1" ht="47.25" customHeight="1" thickBot="1" x14ac:dyDescent="0.3">
      <c r="A75" s="48" t="s">
        <v>31</v>
      </c>
      <c r="B75" s="49"/>
      <c r="C75" s="49"/>
      <c r="D75" s="49"/>
      <c r="E75" s="49"/>
      <c r="F75" s="49"/>
      <c r="G75" s="49"/>
      <c r="H75" s="49"/>
      <c r="I75" s="49"/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/>
      <c r="Q75" s="29"/>
    </row>
    <row r="76" spans="1:17" s="91" customFormat="1" ht="60" customHeight="1" thickBot="1" x14ac:dyDescent="0.3">
      <c r="A76" s="65" t="s">
        <v>86</v>
      </c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7"/>
    </row>
    <row r="77" spans="1:17" ht="105" customHeight="1" thickBot="1" x14ac:dyDescent="0.3">
      <c r="A77" s="35">
        <v>1</v>
      </c>
      <c r="B77" s="36" t="s">
        <v>27</v>
      </c>
      <c r="C77" s="36">
        <v>4817001418</v>
      </c>
      <c r="D77" s="36" t="s">
        <v>45</v>
      </c>
      <c r="E77" s="47" t="s">
        <v>20</v>
      </c>
      <c r="F77" s="47" t="s">
        <v>20</v>
      </c>
      <c r="G77" s="47" t="s">
        <v>20</v>
      </c>
      <c r="H77" s="47" t="s">
        <v>20</v>
      </c>
      <c r="I77" s="47" t="s">
        <v>46</v>
      </c>
      <c r="J77" s="37">
        <v>14000000</v>
      </c>
      <c r="K77" s="37">
        <f>SUM(L77:O77)</f>
        <v>14000000</v>
      </c>
      <c r="L77" s="37">
        <v>0</v>
      </c>
      <c r="M77" s="37">
        <v>0</v>
      </c>
      <c r="N77" s="37">
        <v>14000000</v>
      </c>
      <c r="O77" s="37">
        <v>0</v>
      </c>
      <c r="P77" s="38" t="s">
        <v>47</v>
      </c>
      <c r="Q77" s="39" t="s">
        <v>23</v>
      </c>
    </row>
    <row r="78" spans="1:17" s="8" customFormat="1" ht="32.25" customHeight="1" thickBot="1" x14ac:dyDescent="0.35">
      <c r="A78" s="68" t="s">
        <v>19</v>
      </c>
      <c r="B78" s="69"/>
      <c r="C78" s="34"/>
      <c r="D78" s="34"/>
      <c r="E78" s="30"/>
      <c r="F78" s="30"/>
      <c r="G78" s="30"/>
      <c r="H78" s="30"/>
      <c r="I78" s="30"/>
      <c r="J78" s="31">
        <f>SUM(J77)</f>
        <v>14000000</v>
      </c>
      <c r="K78" s="31">
        <f t="shared" ref="K78:O79" si="16">SUM(K77)</f>
        <v>14000000</v>
      </c>
      <c r="L78" s="31">
        <f t="shared" si="16"/>
        <v>0</v>
      </c>
      <c r="M78" s="31">
        <f t="shared" si="16"/>
        <v>0</v>
      </c>
      <c r="N78" s="31">
        <f t="shared" si="16"/>
        <v>14000000</v>
      </c>
      <c r="O78" s="31">
        <f t="shared" si="16"/>
        <v>0</v>
      </c>
      <c r="P78" s="33"/>
      <c r="Q78" s="32"/>
    </row>
    <row r="79" spans="1:17" s="15" customFormat="1" ht="47.25" customHeight="1" x14ac:dyDescent="0.25">
      <c r="A79" s="70" t="s">
        <v>29</v>
      </c>
      <c r="B79" s="71"/>
      <c r="C79" s="71"/>
      <c r="D79" s="71"/>
      <c r="E79" s="42"/>
      <c r="F79" s="42"/>
      <c r="G79" s="42"/>
      <c r="H79" s="43"/>
      <c r="I79" s="43"/>
      <c r="J79" s="44">
        <f>SUM(J78)</f>
        <v>14000000</v>
      </c>
      <c r="K79" s="44">
        <f>K80+K81+K82</f>
        <v>14000000</v>
      </c>
      <c r="L79" s="44">
        <f t="shared" si="16"/>
        <v>0</v>
      </c>
      <c r="M79" s="44">
        <f t="shared" si="16"/>
        <v>0</v>
      </c>
      <c r="N79" s="44">
        <f t="shared" si="16"/>
        <v>14000000</v>
      </c>
      <c r="O79" s="44">
        <f t="shared" si="16"/>
        <v>0</v>
      </c>
      <c r="P79" s="44"/>
      <c r="Q79" s="46"/>
    </row>
    <row r="80" spans="1:17" s="15" customFormat="1" ht="47.25" customHeight="1" x14ac:dyDescent="0.25">
      <c r="A80" s="16" t="s">
        <v>25</v>
      </c>
      <c r="B80" s="17"/>
      <c r="C80" s="20"/>
      <c r="D80" s="17"/>
      <c r="E80" s="17"/>
      <c r="F80" s="17"/>
      <c r="G80" s="17"/>
      <c r="H80" s="17"/>
      <c r="I80" s="17"/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/>
      <c r="Q80" s="26"/>
    </row>
    <row r="81" spans="1:17" s="15" customFormat="1" ht="47.25" customHeight="1" x14ac:dyDescent="0.25">
      <c r="A81" s="18" t="s">
        <v>33</v>
      </c>
      <c r="B81" s="19"/>
      <c r="C81" s="22"/>
      <c r="D81" s="19"/>
      <c r="E81" s="19"/>
      <c r="F81" s="19"/>
      <c r="G81" s="19"/>
      <c r="H81" s="19"/>
      <c r="I81" s="19"/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5"/>
      <c r="Q81" s="27"/>
    </row>
    <row r="82" spans="1:17" s="15" customFormat="1" ht="47.25" customHeight="1" thickBot="1" x14ac:dyDescent="0.3">
      <c r="A82" s="48" t="s">
        <v>34</v>
      </c>
      <c r="B82" s="49"/>
      <c r="C82" s="49"/>
      <c r="D82" s="49"/>
      <c r="E82" s="49"/>
      <c r="F82" s="49"/>
      <c r="G82" s="49"/>
      <c r="H82" s="49"/>
      <c r="I82" s="49"/>
      <c r="J82" s="50">
        <f>SUM(J77)</f>
        <v>14000000</v>
      </c>
      <c r="K82" s="50">
        <f t="shared" ref="K82:O82" si="17">SUM(K77)</f>
        <v>14000000</v>
      </c>
      <c r="L82" s="50">
        <f t="shared" si="17"/>
        <v>0</v>
      </c>
      <c r="M82" s="50">
        <f t="shared" si="17"/>
        <v>0</v>
      </c>
      <c r="N82" s="50">
        <f t="shared" si="17"/>
        <v>14000000</v>
      </c>
      <c r="O82" s="50">
        <f t="shared" si="17"/>
        <v>0</v>
      </c>
      <c r="P82" s="50"/>
      <c r="Q82" s="29"/>
    </row>
    <row r="83" spans="1:17" s="91" customFormat="1" ht="60" customHeight="1" thickBot="1" x14ac:dyDescent="0.3">
      <c r="A83" s="65" t="s">
        <v>87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7"/>
    </row>
    <row r="84" spans="1:17" s="15" customFormat="1" ht="104.25" customHeight="1" thickBot="1" x14ac:dyDescent="0.3">
      <c r="A84" s="35">
        <v>1</v>
      </c>
      <c r="B84" s="36" t="s">
        <v>20</v>
      </c>
      <c r="C84" s="36" t="s">
        <v>20</v>
      </c>
      <c r="D84" s="36" t="s">
        <v>20</v>
      </c>
      <c r="E84" s="47" t="s">
        <v>20</v>
      </c>
      <c r="F84" s="47" t="s">
        <v>20</v>
      </c>
      <c r="G84" s="47" t="s">
        <v>20</v>
      </c>
      <c r="H84" s="56" t="s">
        <v>20</v>
      </c>
      <c r="I84" s="36" t="s">
        <v>20</v>
      </c>
      <c r="J84" s="37">
        <v>0</v>
      </c>
      <c r="K84" s="14">
        <v>0</v>
      </c>
      <c r="L84" s="37">
        <v>0</v>
      </c>
      <c r="M84" s="37">
        <v>0</v>
      </c>
      <c r="N84" s="37">
        <v>0</v>
      </c>
      <c r="O84" s="37">
        <v>0</v>
      </c>
      <c r="P84" s="38" t="s">
        <v>44</v>
      </c>
      <c r="Q84" s="39" t="s">
        <v>20</v>
      </c>
    </row>
    <row r="85" spans="1:17" s="8" customFormat="1" ht="32.25" customHeight="1" thickBot="1" x14ac:dyDescent="0.35">
      <c r="A85" s="68" t="s">
        <v>40</v>
      </c>
      <c r="B85" s="69"/>
      <c r="C85" s="34"/>
      <c r="D85" s="34"/>
      <c r="E85" s="30"/>
      <c r="F85" s="30"/>
      <c r="G85" s="30"/>
      <c r="H85" s="30"/>
      <c r="I85" s="30"/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3"/>
      <c r="Q85" s="32"/>
    </row>
    <row r="86" spans="1:17" s="15" customFormat="1" ht="47.25" customHeight="1" x14ac:dyDescent="0.25">
      <c r="A86" s="70" t="s">
        <v>41</v>
      </c>
      <c r="B86" s="71"/>
      <c r="C86" s="71"/>
      <c r="D86" s="71"/>
      <c r="E86" s="42"/>
      <c r="F86" s="42"/>
      <c r="G86" s="42"/>
      <c r="H86" s="43"/>
      <c r="I86" s="43"/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/>
      <c r="Q86" s="46"/>
    </row>
    <row r="87" spans="1:17" s="15" customFormat="1" ht="47.25" customHeight="1" x14ac:dyDescent="0.25">
      <c r="A87" s="16" t="s">
        <v>25</v>
      </c>
      <c r="B87" s="17"/>
      <c r="C87" s="20"/>
      <c r="D87" s="17"/>
      <c r="E87" s="17"/>
      <c r="F87" s="17"/>
      <c r="G87" s="17"/>
      <c r="H87" s="17"/>
      <c r="I87" s="17"/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/>
      <c r="Q87" s="26"/>
    </row>
    <row r="88" spans="1:17" s="15" customFormat="1" ht="47.25" customHeight="1" x14ac:dyDescent="0.25">
      <c r="A88" s="18" t="s">
        <v>33</v>
      </c>
      <c r="B88" s="19"/>
      <c r="C88" s="22"/>
      <c r="D88" s="19"/>
      <c r="E88" s="19"/>
      <c r="F88" s="19"/>
      <c r="G88" s="19"/>
      <c r="H88" s="19"/>
      <c r="I88" s="19"/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5"/>
      <c r="Q88" s="27"/>
    </row>
    <row r="89" spans="1:17" s="15" customFormat="1" ht="47.25" customHeight="1" thickBot="1" x14ac:dyDescent="0.3">
      <c r="A89" s="48" t="s">
        <v>31</v>
      </c>
      <c r="B89" s="49"/>
      <c r="C89" s="49"/>
      <c r="D89" s="49"/>
      <c r="E89" s="49"/>
      <c r="F89" s="49"/>
      <c r="G89" s="49"/>
      <c r="H89" s="49"/>
      <c r="I89" s="49"/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/>
      <c r="Q89" s="29"/>
    </row>
    <row r="90" spans="1:17" s="7" customFormat="1" ht="60" customHeight="1" thickBot="1" x14ac:dyDescent="0.3">
      <c r="A90" s="72" t="s">
        <v>62</v>
      </c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4"/>
    </row>
    <row r="91" spans="1:17" s="15" customFormat="1" ht="47.25" customHeight="1" x14ac:dyDescent="0.25">
      <c r="A91" s="70" t="s">
        <v>73</v>
      </c>
      <c r="B91" s="71"/>
      <c r="C91" s="71"/>
      <c r="D91" s="71"/>
      <c r="E91" s="42"/>
      <c r="F91" s="42"/>
      <c r="G91" s="42"/>
      <c r="H91" s="43"/>
      <c r="I91" s="43"/>
      <c r="J91" s="44">
        <f>SUM(J8,J16,J23,J30,J37,J44,J51,J58,J65,J72,J79,J86)</f>
        <v>55123980.280000001</v>
      </c>
      <c r="K91" s="44">
        <f>K92+K93+K94</f>
        <v>55123980.280000001</v>
      </c>
      <c r="L91" s="44">
        <f t="shared" ref="K91:O91" si="18">SUM(L8,L16,L23,L30,L37,L44,L51,L58,L65,L72,L79,L86)</f>
        <v>2360085</v>
      </c>
      <c r="M91" s="44">
        <f t="shared" si="18"/>
        <v>29549929.129999999</v>
      </c>
      <c r="N91" s="44">
        <f t="shared" si="18"/>
        <v>22043966.149999999</v>
      </c>
      <c r="O91" s="44">
        <f t="shared" si="18"/>
        <v>1170000</v>
      </c>
      <c r="P91" s="44"/>
      <c r="Q91" s="46"/>
    </row>
    <row r="92" spans="1:17" s="15" customFormat="1" ht="47.25" customHeight="1" x14ac:dyDescent="0.25">
      <c r="A92" s="16" t="s">
        <v>25</v>
      </c>
      <c r="B92" s="17"/>
      <c r="C92" s="20"/>
      <c r="D92" s="17"/>
      <c r="E92" s="17"/>
      <c r="F92" s="17"/>
      <c r="G92" s="17"/>
      <c r="H92" s="17"/>
      <c r="I92" s="17"/>
      <c r="J92" s="21">
        <f>SUM(J9,J17,J24,J31,J38,J45,J52,J59,J66,J73,J80,J87)</f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/>
      <c r="Q92" s="26"/>
    </row>
    <row r="93" spans="1:17" s="15" customFormat="1" ht="47.25" customHeight="1" x14ac:dyDescent="0.25">
      <c r="A93" s="18" t="s">
        <v>70</v>
      </c>
      <c r="B93" s="19"/>
      <c r="C93" s="22"/>
      <c r="D93" s="19"/>
      <c r="E93" s="19"/>
      <c r="F93" s="19"/>
      <c r="G93" s="19"/>
      <c r="H93" s="19"/>
      <c r="I93" s="19"/>
      <c r="J93" s="23">
        <f>SUM(J10,J18,J25,J32,J39,J46,J53,J60,J67,J74,J81,J88)</f>
        <v>37468980.280000001</v>
      </c>
      <c r="K93" s="23">
        <f t="shared" ref="K93:O94" si="19">SUM(K10,K18,K25,K32,K39,K46,K53,K60,K67,K74,K81,K88)</f>
        <v>37468980.280000001</v>
      </c>
      <c r="L93" s="23">
        <f t="shared" si="19"/>
        <v>2360085</v>
      </c>
      <c r="M93" s="23">
        <f t="shared" si="19"/>
        <v>29549929.129999999</v>
      </c>
      <c r="N93" s="23">
        <f t="shared" si="19"/>
        <v>4388966.1500000004</v>
      </c>
      <c r="O93" s="23">
        <f t="shared" si="19"/>
        <v>1170000</v>
      </c>
      <c r="P93" s="25"/>
      <c r="Q93" s="27"/>
    </row>
    <row r="94" spans="1:17" s="15" customFormat="1" ht="47.25" customHeight="1" thickBot="1" x14ac:dyDescent="0.3">
      <c r="A94" s="48" t="s">
        <v>65</v>
      </c>
      <c r="B94" s="49"/>
      <c r="C94" s="49"/>
      <c r="D94" s="49"/>
      <c r="E94" s="49"/>
      <c r="F94" s="49"/>
      <c r="G94" s="49"/>
      <c r="H94" s="49"/>
      <c r="I94" s="49"/>
      <c r="J94" s="50">
        <f>SUM(J11,J19,J26,J33,J40,J47,J54,J61,J68,J75,J82,J89)</f>
        <v>17655000</v>
      </c>
      <c r="K94" s="50">
        <f t="shared" si="19"/>
        <v>17655000</v>
      </c>
      <c r="L94" s="50">
        <f t="shared" si="19"/>
        <v>0</v>
      </c>
      <c r="M94" s="50">
        <f t="shared" si="19"/>
        <v>0</v>
      </c>
      <c r="N94" s="50">
        <f t="shared" si="19"/>
        <v>17655000</v>
      </c>
      <c r="O94" s="50">
        <f t="shared" si="19"/>
        <v>0</v>
      </c>
      <c r="P94" s="50"/>
      <c r="Q94" s="29"/>
    </row>
  </sheetData>
  <mergeCells count="55">
    <mergeCell ref="A5:Q5"/>
    <mergeCell ref="A12:Q12"/>
    <mergeCell ref="A20:Q20"/>
    <mergeCell ref="A15:B15"/>
    <mergeCell ref="A16:D16"/>
    <mergeCell ref="A7:B7"/>
    <mergeCell ref="A8:D8"/>
    <mergeCell ref="B13:B14"/>
    <mergeCell ref="C13:C14"/>
    <mergeCell ref="N1:Q1"/>
    <mergeCell ref="J3:J4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36:B36"/>
    <mergeCell ref="A37:D37"/>
    <mergeCell ref="A43:B43"/>
    <mergeCell ref="A41:Q41"/>
    <mergeCell ref="A22:B22"/>
    <mergeCell ref="A23:D23"/>
    <mergeCell ref="A30:D30"/>
    <mergeCell ref="A27:Q27"/>
    <mergeCell ref="A29:B29"/>
    <mergeCell ref="A34:Q34"/>
    <mergeCell ref="A91:D91"/>
    <mergeCell ref="A83:Q83"/>
    <mergeCell ref="A85:B85"/>
    <mergeCell ref="A86:D86"/>
    <mergeCell ref="A69:Q69"/>
    <mergeCell ref="A71:B71"/>
    <mergeCell ref="A72:D72"/>
    <mergeCell ref="A76:Q76"/>
    <mergeCell ref="A78:B78"/>
    <mergeCell ref="A79:D79"/>
    <mergeCell ref="A90:Q90"/>
    <mergeCell ref="A44:D44"/>
    <mergeCell ref="A50:B50"/>
    <mergeCell ref="A48:Q48"/>
    <mergeCell ref="A57:B57"/>
    <mergeCell ref="A58:D58"/>
    <mergeCell ref="A62:Q62"/>
    <mergeCell ref="A64:B64"/>
    <mergeCell ref="A65:D65"/>
    <mergeCell ref="A55:Q55"/>
    <mergeCell ref="A51:D51"/>
  </mergeCells>
  <phoneticPr fontId="17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10</v>
      </c>
    </row>
    <row r="3" spans="2:2" ht="31.5" x14ac:dyDescent="0.25">
      <c r="B3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2023-12-27T12:41:30Z</cp:lastPrinted>
  <dcterms:created xsi:type="dcterms:W3CDTF">2021-07-02T07:35:59Z</dcterms:created>
  <dcterms:modified xsi:type="dcterms:W3CDTF">2026-01-29T11:34:47Z</dcterms:modified>
</cp:coreProperties>
</file>