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На сайт\"/>
    </mc:Choice>
  </mc:AlternateContent>
  <bookViews>
    <workbookView xWindow="-120" yWindow="-120" windowWidth="29040" windowHeight="15840"/>
  </bookViews>
  <sheets>
    <sheet name="2025_ЦЗ" sheetId="1" r:id="rId1"/>
    <sheet name="Лист2" sheetId="4" state="hidden" r:id="rId2"/>
  </sheets>
  <definedNames>
    <definedName name="_xlnm.Print_Area" localSheetId="0">'2025_ЦЗ'!$A$1:$Q$13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7" i="1" l="1"/>
  <c r="N87" i="1"/>
  <c r="K45" i="1"/>
  <c r="K42" i="1" s="1"/>
  <c r="L45" i="1"/>
  <c r="M45" i="1"/>
  <c r="N45" i="1"/>
  <c r="N99" i="1" s="1"/>
  <c r="O45" i="1"/>
  <c r="J45" i="1"/>
  <c r="K41" i="1"/>
  <c r="L41" i="1"/>
  <c r="M41" i="1"/>
  <c r="N41" i="1"/>
  <c r="N42" i="1" s="1"/>
  <c r="O41" i="1"/>
  <c r="L42" i="1"/>
  <c r="M42" i="1"/>
  <c r="O42" i="1"/>
  <c r="J41" i="1"/>
  <c r="J42" i="1" s="1"/>
  <c r="L37" i="1"/>
  <c r="M37" i="1"/>
  <c r="N37" i="1"/>
  <c r="O37" i="1"/>
  <c r="J37" i="1"/>
  <c r="L34" i="1"/>
  <c r="M34" i="1"/>
  <c r="M35" i="1" s="1"/>
  <c r="N34" i="1"/>
  <c r="N35" i="1" s="1"/>
  <c r="O34" i="1"/>
  <c r="O35" i="1" s="1"/>
  <c r="L35" i="1"/>
  <c r="J34" i="1"/>
  <c r="J35" i="1" s="1"/>
  <c r="L22" i="1"/>
  <c r="M22" i="1"/>
  <c r="N22" i="1"/>
  <c r="O22" i="1"/>
  <c r="J22" i="1"/>
  <c r="L17" i="1"/>
  <c r="M17" i="1"/>
  <c r="N17" i="1"/>
  <c r="O17" i="1"/>
  <c r="J17" i="1"/>
  <c r="J20" i="1" s="1"/>
  <c r="J19" i="1"/>
  <c r="L12" i="1"/>
  <c r="M12" i="1"/>
  <c r="N12" i="1"/>
  <c r="O12" i="1"/>
  <c r="J12" i="1"/>
  <c r="L9" i="1"/>
  <c r="M9" i="1"/>
  <c r="N9" i="1"/>
  <c r="N10" i="1" s="1"/>
  <c r="O9" i="1"/>
  <c r="O10" i="1" s="1"/>
  <c r="L10" i="1"/>
  <c r="M10" i="1"/>
  <c r="J9" i="1"/>
  <c r="J10" i="1" s="1"/>
  <c r="K33" i="1" l="1"/>
  <c r="K32" i="1"/>
  <c r="J83" i="1"/>
  <c r="J84" i="1" s="1"/>
  <c r="K82" i="1"/>
  <c r="K83" i="1" s="1"/>
  <c r="K37" i="1" l="1"/>
  <c r="K35" i="1" s="1"/>
  <c r="K34" i="1"/>
  <c r="O83" i="1"/>
  <c r="O84" i="1"/>
  <c r="O87" i="1"/>
  <c r="O99" i="1" s="1"/>
  <c r="N83" i="1"/>
  <c r="N84" i="1"/>
  <c r="M83" i="1"/>
  <c r="M84" i="1"/>
  <c r="M87" i="1"/>
  <c r="M99" i="1" s="1"/>
  <c r="L83" i="1"/>
  <c r="L84" i="1"/>
  <c r="L87" i="1"/>
  <c r="L99" i="1" s="1"/>
  <c r="K87" i="1"/>
  <c r="J87" i="1"/>
  <c r="J99" i="1" s="1"/>
  <c r="K84" i="1" l="1"/>
  <c r="K99" i="1"/>
  <c r="O27" i="1"/>
  <c r="O29" i="1"/>
  <c r="O98" i="1" s="1"/>
  <c r="N27" i="1"/>
  <c r="N29" i="1"/>
  <c r="N98" i="1" s="1"/>
  <c r="M29" i="1"/>
  <c r="M98" i="1" s="1"/>
  <c r="L27" i="1"/>
  <c r="L29" i="1"/>
  <c r="L98" i="1" s="1"/>
  <c r="J29" i="1"/>
  <c r="J98" i="1" s="1"/>
  <c r="J27" i="1"/>
  <c r="J96" i="1" s="1"/>
  <c r="K18" i="1"/>
  <c r="K16" i="1"/>
  <c r="K15" i="1"/>
  <c r="K25" i="1"/>
  <c r="K26" i="1" s="1"/>
  <c r="O26" i="1"/>
  <c r="N26" i="1"/>
  <c r="M26" i="1"/>
  <c r="L26" i="1"/>
  <c r="J26" i="1"/>
  <c r="K8" i="1"/>
  <c r="K7" i="1"/>
  <c r="K6" i="1"/>
  <c r="K22" i="1" l="1"/>
  <c r="K17" i="1"/>
  <c r="K29" i="1"/>
  <c r="K27" i="1" s="1"/>
  <c r="K9" i="1"/>
  <c r="K10" i="1" s="1"/>
  <c r="K12" i="1"/>
  <c r="K98" i="1" s="1"/>
  <c r="K96" i="1" s="1"/>
  <c r="O21" i="1"/>
  <c r="L21" i="1"/>
  <c r="O19" i="1"/>
  <c r="O20" i="1" s="1"/>
  <c r="O96" i="1" s="1"/>
  <c r="N19" i="1"/>
  <c r="N20" i="1" s="1"/>
  <c r="N96" i="1" s="1"/>
  <c r="M19" i="1"/>
  <c r="M20" i="1" s="1"/>
  <c r="M96" i="1" s="1"/>
  <c r="L19" i="1"/>
  <c r="L20" i="1" s="1"/>
  <c r="L96" i="1" s="1"/>
  <c r="K19" i="1"/>
  <c r="K20" i="1" l="1"/>
</calcChain>
</file>

<file path=xl/sharedStrings.xml><?xml version="1.0" encoding="utf-8"?>
<sst xmlns="http://schemas.openxmlformats.org/spreadsheetml/2006/main" count="255" uniqueCount="78">
  <si>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</si>
  <si>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</si>
  <si>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</si>
  <si>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</si>
  <si>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</si>
  <si>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</si>
  <si>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</si>
  <si>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</si>
  <si>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</si>
  <si>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</si>
  <si>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</si>
  <si>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</si>
  <si>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</si>
  <si>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</si>
  <si>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</si>
  <si>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</si>
  <si>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</si>
  <si>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</si>
  <si>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</si>
  <si>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2 закупки</t>
  </si>
  <si>
    <t>Всего 1 закупка</t>
  </si>
  <si>
    <t>-</t>
  </si>
  <si>
    <t>январь</t>
  </si>
  <si>
    <t>февраль</t>
  </si>
  <si>
    <t>МБОУ "СОШ села Дмитряшевка"</t>
  </si>
  <si>
    <t>Государственная программа "Энергоэффективность и развитие энергетики в Липецкой области"</t>
  </si>
  <si>
    <t>МБУК "Синдякинский ЦК и Д"</t>
  </si>
  <si>
    <t>Модернизация и реконструкция системы теплоснабжения с применением энергосберегающего оборудования и технологий, МБОУ СОШ с. Дмитряшевка в с. Отскочное</t>
  </si>
  <si>
    <t>Модернизация и реконструкция системы теплоснабжения с применением энергосберегающего оборудования и технологий, МБОУ СОШ с. Дмитряшевка в с.Фомино-Негачевка</t>
  </si>
  <si>
    <t>эл. аукцион</t>
  </si>
  <si>
    <t>март</t>
  </si>
  <si>
    <t>Итого 3 закупки для 2 заказчиков, в т.ч.</t>
  </si>
  <si>
    <t>3 закупки в рамках гос.программы</t>
  </si>
  <si>
    <t>0 закупок в рамках нац.проектов</t>
  </si>
  <si>
    <t>0 закупок, относящаяся к категории "Прочие"</t>
  </si>
  <si>
    <t>Администрация Хлевенского муниципального района</t>
  </si>
  <si>
    <t>42.11.20.200</t>
  </si>
  <si>
    <t>Всего 1  закупка</t>
  </si>
  <si>
    <t>Итого 1 закупка для 1 заказчика, в т.ч.</t>
  </si>
  <si>
    <t>1 закупка в рамках гос.программы</t>
  </si>
  <si>
    <t>0 закупок, относящихся к категории "Прочие"</t>
  </si>
  <si>
    <t>май</t>
  </si>
  <si>
    <t>0 закупок в рамках гос.программы</t>
  </si>
  <si>
    <t>1 закупка, относящаяся к категории "Прочие"</t>
  </si>
  <si>
    <t>апрель</t>
  </si>
  <si>
    <t>июнь</t>
  </si>
  <si>
    <t>Постатавка бумаги</t>
  </si>
  <si>
    <t>17.12.14.129 </t>
  </si>
  <si>
    <t>июль</t>
  </si>
  <si>
    <t>Всего 0 закупок</t>
  </si>
  <si>
    <t>Итого 0 закупок для 0 заказчиков, в т.ч.</t>
  </si>
  <si>
    <t>август</t>
  </si>
  <si>
    <t>сентябрь</t>
  </si>
  <si>
    <t>октябрь</t>
  </si>
  <si>
    <t>декабрь</t>
  </si>
  <si>
    <t>Выполнение работ, связанных с осуществлением регулярных перевозок пассажиров и багажа автомобильным транспортом по внутримуниципальным маршрутам по регулируемым тарифам </t>
  </si>
  <si>
    <t>49.31.21.110</t>
  </si>
  <si>
    <t>ноябрь</t>
  </si>
  <si>
    <t>Ремонт автомобильной дороги с твердым покрытием на территории сельского поселения Конь-Колодезский сельсовет с. Конь-Колодезь, ул. Ленина, сельского поселения Синдякинский сельсовет с.Синдякино ул.Речная Хлевенского муниципального района Липецкой области</t>
  </si>
  <si>
    <t>Ремонт автомобильной дороги с твердым покрытием на территории сельского поселения Хлевенский сельсовет с.Хлевное ул.Чапаева, ул.Ленинская, ул.Советская Хлевенского муниципального района Липецкой области</t>
  </si>
  <si>
    <t>Ремонт автомобильной дороги с твердым покрытием на территории сельского поселения Хлевенский сельсовет с.Хлевное пер. 50 лет Октября, Ново-Дубовский сельсовет с.Новое Дубовое ул.Заречная Хлевенского муниципального района Липецкой области</t>
  </si>
  <si>
    <t>Всего 3 закупки</t>
  </si>
  <si>
    <t>Итого 3 закупок для 1 заказчика, в т.ч.</t>
  </si>
  <si>
    <t>Строительство подъездной дороги к ООО "Селекционно-семеноводческий центр "Семенной Стандарт" по ул. Школьная с. Конь-Колодезь сельского поселения Конь-Колодезский сельсовет Хлевенского района Липецкой области (ГП Комплексное развитие сельских территорий Липецкой области)</t>
  </si>
  <si>
    <t>Государственная программа "Комплексное развитие сельских территорий Липецкой области"</t>
  </si>
  <si>
    <t>42.11.20.000</t>
  </si>
  <si>
    <t>Строительство очистных сооружений с усреднителем в с. Хлевное Липецкой области</t>
  </si>
  <si>
    <t>Строительство объекта "Сети водоснабжения Липецкая область, Хлевенский р-н, с. Конь-Колодезь, ул. Каштановая, ул. Красных Зорь"</t>
  </si>
  <si>
    <t>Модернизация и реконструкция системы теплоснабжения с применением энергосберегающего оборудования и технологий, МБУК "Синдякинский Цк и Д" в с. Синдякино</t>
  </si>
  <si>
    <t>ВСЕГО 11 закупок для 3 заказчиков, в т.ч.</t>
  </si>
  <si>
    <t>9 закупок в рамках гос.программы</t>
  </si>
  <si>
    <t>2 закупки, относящихся к категории "Прочие"</t>
  </si>
  <si>
    <t xml:space="preserve">Согласовано:
начальник отдела финансов администрации Хлевеского муниципального района
Т. Н. Беляева    </t>
  </si>
  <si>
    <t>Государственная программа  "Обеспечение жителей Липецкой области качественным жильем, социальной и инженерной инфраструктурой"</t>
  </si>
  <si>
    <t>федеральный 
бюджет, руб.</t>
  </si>
  <si>
    <t>Государственная программа  «Обеспечение населения Липецкой области качественными коммунальными услугами и формирование современной городской среды»</t>
  </si>
  <si>
    <t>ВСЕГО 2025</t>
  </si>
  <si>
    <r>
      <t xml:space="preserve">График централизованного определения поставщика (подрядчика, исполнителя) закупок товаров (работ, услуг) на 2025 год, 
осуществляемого МКУ "Ценьр клмпитнгции в сфере бухгалтерского учета и муниципального заказа Хлевенского муниципального района
по состоянию на 01.01.2025  года
</t>
    </r>
    <r>
      <rPr>
        <b/>
        <i/>
        <sz val="24"/>
        <color rgb="FFFF0000"/>
        <rFont val="Times New Roman"/>
        <family val="1"/>
        <charset val="204"/>
      </rPr>
      <t>(версия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</si>
</sst>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/>
    </xf>
    <xf numFmtId="0" fontId="18" fillId="5" borderId="11" xfId="0" applyFont="1" applyFill="1" applyBorder="1" applyAlignment="1">
      <alignment horizontal="center" vertical="center" wrapText="1"/>
    </xf>
    <xf numFmtId="49" fontId="18" fillId="5" borderId="11" xfId="0" applyNumberFormat="1" applyFont="1" applyFill="1" applyBorder="1" applyAlignment="1">
      <alignment horizontal="center" vertical="center" wrapText="1"/>
    </xf>
    <xf numFmtId="4" fontId="18" fillId="5" borderId="11" xfId="0" applyNumberFormat="1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49" fontId="18" fillId="5" borderId="29" xfId="0" applyNumberFormat="1" applyFont="1" applyFill="1" applyBorder="1" applyAlignment="1">
      <alignment horizontal="center" vertical="center" wrapText="1"/>
    </xf>
    <xf numFmtId="4" fontId="18" fillId="5" borderId="29" xfId="0" applyNumberFormat="1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4" fontId="20" fillId="3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66" fontId="14" fillId="2" borderId="11" xfId="0" applyNumberFormat="1" applyFont="1" applyFill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/>
    </xf>
    <xf numFmtId="4" fontId="18" fillId="5" borderId="31" xfId="0" applyNumberFormat="1" applyFont="1" applyFill="1" applyBorder="1" applyAlignment="1">
      <alignment horizontal="center" vertical="center" wrapText="1"/>
    </xf>
    <xf numFmtId="165" fontId="18" fillId="5" borderId="31" xfId="0" applyNumberFormat="1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/>
    </xf>
    <xf numFmtId="165" fontId="18" fillId="5" borderId="2" xfId="0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 wrapText="1"/>
    </xf>
    <xf numFmtId="165" fontId="18" fillId="5" borderId="29" xfId="0" applyNumberFormat="1" applyFont="1" applyFill="1" applyBorder="1" applyAlignment="1">
      <alignment horizontal="center" vertical="center" wrapText="1"/>
    </xf>
    <xf numFmtId="4" fontId="18" fillId="5" borderId="34" xfId="0" applyNumberFormat="1" applyFont="1" applyFill="1" applyBorder="1" applyAlignment="1">
      <alignment horizontal="center" vertical="center" wrapText="1"/>
    </xf>
    <xf numFmtId="4" fontId="1" fillId="4" borderId="9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</cellXfs>
  <cellStyles count="7">
    <cellStyle name="xl191" xfId="4"/>
    <cellStyle name="xl198" xfId="3"/>
    <cellStyle name="xl199" xfId="1"/>
    <cellStyle name="xl200" xfId="2"/>
    <cellStyle name="Обычный" xfId="0" builtinId="0"/>
    <cellStyle name="Обычный 2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tabSelected="1" zoomScale="43" zoomScaleNormal="43" zoomScaleSheetLayoutView="40" workbookViewId="0">
      <pane ySplit="4" topLeftCell="A86" activePane="bottomLeft" state="frozen"/>
      <selection pane="bottomLeft" activeCell="A2" sqref="A2:Q2"/>
    </sheetView>
  </sheetViews>
  <sheetFormatPr defaultColWidth="9.140625" defaultRowHeight="15" x14ac:dyDescent="0.25"/>
  <cols>
    <col min="1" max="1" width="9.140625" style="11"/>
    <col min="2" max="2" width="41.42578125" style="5" customWidth="1"/>
    <col min="3" max="3" width="24" style="5" customWidth="1"/>
    <col min="4" max="4" width="71.42578125" style="11" customWidth="1"/>
    <col min="5" max="6" width="31.85546875" style="11" customWidth="1"/>
    <col min="7" max="7" width="42.5703125" style="2" customWidth="1"/>
    <col min="8" max="8" width="44.42578125" style="3" customWidth="1"/>
    <col min="9" max="9" width="41" style="11" customWidth="1"/>
    <col min="10" max="15" width="34.85546875" style="4" customWidth="1"/>
    <col min="16" max="17" width="30.28515625" style="4" customWidth="1"/>
    <col min="18" max="18" width="16.28515625" style="1" bestFit="1" customWidth="1"/>
    <col min="19" max="16384" width="9.140625" style="1"/>
  </cols>
  <sheetData>
    <row r="1" spans="1:17" ht="90" customHeight="1" x14ac:dyDescent="0.25">
      <c r="M1" s="13"/>
      <c r="N1" s="86" t="s">
        <v>72</v>
      </c>
      <c r="O1" s="87"/>
      <c r="P1" s="87"/>
      <c r="Q1" s="87"/>
    </row>
    <row r="2" spans="1:17" ht="138.75" customHeight="1" thickBot="1" x14ac:dyDescent="0.3">
      <c r="A2" s="92" t="s">
        <v>77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67.900000000000006" customHeight="1" x14ac:dyDescent="0.25">
      <c r="A3" s="96" t="s">
        <v>0</v>
      </c>
      <c r="B3" s="98" t="s">
        <v>1</v>
      </c>
      <c r="C3" s="98" t="s">
        <v>9</v>
      </c>
      <c r="D3" s="98" t="s">
        <v>15</v>
      </c>
      <c r="E3" s="98" t="s">
        <v>2</v>
      </c>
      <c r="F3" s="98" t="s">
        <v>6</v>
      </c>
      <c r="G3" s="98" t="s">
        <v>7</v>
      </c>
      <c r="H3" s="100" t="s">
        <v>3</v>
      </c>
      <c r="I3" s="98" t="s">
        <v>4</v>
      </c>
      <c r="J3" s="88" t="s">
        <v>5</v>
      </c>
      <c r="K3" s="93" t="s">
        <v>14</v>
      </c>
      <c r="L3" s="94"/>
      <c r="M3" s="94"/>
      <c r="N3" s="94"/>
      <c r="O3" s="95"/>
      <c r="P3" s="88" t="s">
        <v>8</v>
      </c>
      <c r="Q3" s="90" t="s">
        <v>16</v>
      </c>
    </row>
    <row r="4" spans="1:17" ht="139.15" customHeight="1" thickBot="1" x14ac:dyDescent="0.3">
      <c r="A4" s="97"/>
      <c r="B4" s="99"/>
      <c r="C4" s="99"/>
      <c r="D4" s="99"/>
      <c r="E4" s="99"/>
      <c r="F4" s="99"/>
      <c r="G4" s="99"/>
      <c r="H4" s="101"/>
      <c r="I4" s="99"/>
      <c r="J4" s="89"/>
      <c r="K4" s="12" t="s">
        <v>12</v>
      </c>
      <c r="L4" s="12" t="s">
        <v>74</v>
      </c>
      <c r="M4" s="12" t="s">
        <v>17</v>
      </c>
      <c r="N4" s="12" t="s">
        <v>18</v>
      </c>
      <c r="O4" s="12" t="s">
        <v>13</v>
      </c>
      <c r="P4" s="89"/>
      <c r="Q4" s="91"/>
    </row>
    <row r="5" spans="1:17" s="9" customFormat="1" ht="60" customHeight="1" thickBot="1" x14ac:dyDescent="0.3">
      <c r="A5" s="81" t="s">
        <v>22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3"/>
    </row>
    <row r="6" spans="1:17" ht="126" customHeight="1" x14ac:dyDescent="0.25">
      <c r="A6" s="43">
        <v>1</v>
      </c>
      <c r="B6" s="104" t="s">
        <v>35</v>
      </c>
      <c r="C6" s="104">
        <v>4817001418</v>
      </c>
      <c r="D6" s="70" t="s">
        <v>60</v>
      </c>
      <c r="E6" s="60" t="s">
        <v>21</v>
      </c>
      <c r="F6" s="60" t="s">
        <v>21</v>
      </c>
      <c r="G6" s="70" t="s">
        <v>73</v>
      </c>
      <c r="H6" s="65" t="s">
        <v>21</v>
      </c>
      <c r="I6" s="70" t="s">
        <v>36</v>
      </c>
      <c r="J6" s="19">
        <v>8138065.5099999998</v>
      </c>
      <c r="K6" s="19">
        <f>SUM(L6:O6)</f>
        <v>8138065.5099999998</v>
      </c>
      <c r="L6" s="19">
        <v>0</v>
      </c>
      <c r="M6" s="19">
        <v>7223888.04</v>
      </c>
      <c r="N6" s="19">
        <v>914177.47</v>
      </c>
      <c r="O6" s="19">
        <v>0</v>
      </c>
      <c r="P6" s="71" t="s">
        <v>22</v>
      </c>
      <c r="Q6" s="72" t="s">
        <v>29</v>
      </c>
    </row>
    <row r="7" spans="1:17" s="23" customFormat="1" ht="126" customHeight="1" x14ac:dyDescent="0.25">
      <c r="A7" s="67">
        <v>2</v>
      </c>
      <c r="B7" s="104"/>
      <c r="C7" s="104"/>
      <c r="D7" s="48" t="s">
        <v>58</v>
      </c>
      <c r="E7" s="59" t="s">
        <v>21</v>
      </c>
      <c r="F7" s="59" t="s">
        <v>21</v>
      </c>
      <c r="G7" s="70" t="s">
        <v>73</v>
      </c>
      <c r="H7" s="63" t="s">
        <v>21</v>
      </c>
      <c r="I7" s="48" t="s">
        <v>36</v>
      </c>
      <c r="J7" s="49">
        <v>9338714</v>
      </c>
      <c r="K7" s="49">
        <f>SUM(L7:O7)</f>
        <v>9338714</v>
      </c>
      <c r="L7" s="49">
        <v>0</v>
      </c>
      <c r="M7" s="49">
        <v>8289663.4800000004</v>
      </c>
      <c r="N7" s="49">
        <v>1049050.52</v>
      </c>
      <c r="O7" s="49">
        <v>0</v>
      </c>
      <c r="P7" s="62" t="s">
        <v>22</v>
      </c>
      <c r="Q7" s="66" t="s">
        <v>29</v>
      </c>
    </row>
    <row r="8" spans="1:17" s="23" customFormat="1" ht="126" customHeight="1" thickBot="1" x14ac:dyDescent="0.3">
      <c r="A8" s="67">
        <v>3</v>
      </c>
      <c r="B8" s="85"/>
      <c r="C8" s="85"/>
      <c r="D8" s="48" t="s">
        <v>59</v>
      </c>
      <c r="E8" s="60" t="s">
        <v>21</v>
      </c>
      <c r="F8" s="60" t="s">
        <v>21</v>
      </c>
      <c r="G8" s="70" t="s">
        <v>73</v>
      </c>
      <c r="H8" s="65" t="s">
        <v>21</v>
      </c>
      <c r="I8" s="48" t="s">
        <v>36</v>
      </c>
      <c r="J8" s="19">
        <v>12547835.720000001</v>
      </c>
      <c r="K8" s="49">
        <f>SUM(L8:O8)</f>
        <v>12547835.719999999</v>
      </c>
      <c r="L8" s="19">
        <v>0</v>
      </c>
      <c r="M8" s="19">
        <v>11138293.279999999</v>
      </c>
      <c r="N8" s="19">
        <v>1409542.44</v>
      </c>
      <c r="O8" s="19">
        <v>0</v>
      </c>
      <c r="P8" s="62" t="s">
        <v>22</v>
      </c>
      <c r="Q8" s="66" t="s">
        <v>29</v>
      </c>
    </row>
    <row r="9" spans="1:17" s="10" customFormat="1" ht="32.25" customHeight="1" thickBot="1" x14ac:dyDescent="0.35">
      <c r="A9" s="79" t="s">
        <v>61</v>
      </c>
      <c r="B9" s="80"/>
      <c r="C9" s="42"/>
      <c r="D9" s="42"/>
      <c r="E9" s="38"/>
      <c r="F9" s="38"/>
      <c r="G9" s="38"/>
      <c r="H9" s="38"/>
      <c r="I9" s="38"/>
      <c r="J9" s="39">
        <f>SUM(J6:J8)</f>
        <v>30024615.229999997</v>
      </c>
      <c r="K9" s="39">
        <f t="shared" ref="K9:O9" si="0">SUM(K6:K8)</f>
        <v>30024615.229999997</v>
      </c>
      <c r="L9" s="39">
        <f t="shared" si="0"/>
        <v>0</v>
      </c>
      <c r="M9" s="39">
        <f t="shared" si="0"/>
        <v>26651844.799999997</v>
      </c>
      <c r="N9" s="39">
        <f t="shared" si="0"/>
        <v>3372770.4299999997</v>
      </c>
      <c r="O9" s="39">
        <f t="shared" si="0"/>
        <v>0</v>
      </c>
      <c r="P9" s="41"/>
      <c r="Q9" s="40"/>
    </row>
    <row r="10" spans="1:17" s="23" customFormat="1" ht="47.25" customHeight="1" x14ac:dyDescent="0.25">
      <c r="A10" s="77" t="s">
        <v>62</v>
      </c>
      <c r="B10" s="78"/>
      <c r="C10" s="78"/>
      <c r="D10" s="78"/>
      <c r="E10" s="50"/>
      <c r="F10" s="50"/>
      <c r="G10" s="50"/>
      <c r="H10" s="51"/>
      <c r="I10" s="51"/>
      <c r="J10" s="52">
        <f>SUM(J9)</f>
        <v>30024615.229999997</v>
      </c>
      <c r="K10" s="52">
        <f t="shared" ref="K10:O10" si="1">SUM(K9)</f>
        <v>30024615.229999997</v>
      </c>
      <c r="L10" s="52">
        <f t="shared" si="1"/>
        <v>0</v>
      </c>
      <c r="M10" s="52">
        <f t="shared" si="1"/>
        <v>26651844.799999997</v>
      </c>
      <c r="N10" s="52">
        <f t="shared" si="1"/>
        <v>3372770.4299999997</v>
      </c>
      <c r="O10" s="52">
        <f t="shared" si="1"/>
        <v>0</v>
      </c>
      <c r="P10" s="53"/>
      <c r="Q10" s="54"/>
    </row>
    <row r="11" spans="1:17" s="23" customFormat="1" ht="47.25" customHeight="1" x14ac:dyDescent="0.25">
      <c r="A11" s="24" t="s">
        <v>33</v>
      </c>
      <c r="B11" s="25"/>
      <c r="C11" s="28"/>
      <c r="D11" s="25"/>
      <c r="E11" s="25"/>
      <c r="F11" s="25"/>
      <c r="G11" s="25"/>
      <c r="H11" s="25"/>
      <c r="I11" s="25"/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32"/>
      <c r="Q11" s="34"/>
    </row>
    <row r="12" spans="1:17" s="23" customFormat="1" ht="47.25" customHeight="1" x14ac:dyDescent="0.25">
      <c r="A12" s="26" t="s">
        <v>32</v>
      </c>
      <c r="B12" s="27"/>
      <c r="C12" s="30"/>
      <c r="D12" s="27"/>
      <c r="E12" s="27"/>
      <c r="F12" s="27"/>
      <c r="G12" s="27"/>
      <c r="H12" s="27"/>
      <c r="I12" s="27"/>
      <c r="J12" s="31">
        <f>SUM(J6,J7,J8)</f>
        <v>30024615.229999997</v>
      </c>
      <c r="K12" s="31">
        <f t="shared" ref="K12:O12" si="2">SUM(K6,K7,K8)</f>
        <v>30024615.229999997</v>
      </c>
      <c r="L12" s="31">
        <f t="shared" si="2"/>
        <v>0</v>
      </c>
      <c r="M12" s="31">
        <f t="shared" si="2"/>
        <v>26651844.799999997</v>
      </c>
      <c r="N12" s="31">
        <f t="shared" si="2"/>
        <v>3372770.4299999997</v>
      </c>
      <c r="O12" s="31">
        <f t="shared" si="2"/>
        <v>0</v>
      </c>
      <c r="P12" s="33"/>
      <c r="Q12" s="35"/>
    </row>
    <row r="13" spans="1:17" s="23" customFormat="1" ht="47.25" customHeight="1" thickBot="1" x14ac:dyDescent="0.3">
      <c r="A13" s="56" t="s">
        <v>40</v>
      </c>
      <c r="B13" s="57"/>
      <c r="C13" s="57"/>
      <c r="D13" s="57"/>
      <c r="E13" s="57"/>
      <c r="F13" s="57"/>
      <c r="G13" s="57"/>
      <c r="H13" s="57"/>
      <c r="I13" s="57"/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36"/>
      <c r="Q13" s="37"/>
    </row>
    <row r="14" spans="1:17" s="9" customFormat="1" ht="60" customHeight="1" thickBot="1" x14ac:dyDescent="0.3">
      <c r="A14" s="81" t="s">
        <v>23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3"/>
    </row>
    <row r="15" spans="1:17" ht="110.25" customHeight="1" x14ac:dyDescent="0.25">
      <c r="A15" s="43">
        <v>1</v>
      </c>
      <c r="B15" s="102" t="s">
        <v>24</v>
      </c>
      <c r="C15" s="84">
        <v>4817002330</v>
      </c>
      <c r="D15" s="48" t="s">
        <v>28</v>
      </c>
      <c r="E15" s="48" t="s">
        <v>21</v>
      </c>
      <c r="F15" s="48" t="s">
        <v>21</v>
      </c>
      <c r="G15" s="48" t="s">
        <v>25</v>
      </c>
      <c r="H15" s="20" t="s">
        <v>21</v>
      </c>
      <c r="I15" s="48" t="s">
        <v>21</v>
      </c>
      <c r="J15" s="49">
        <v>3000000</v>
      </c>
      <c r="K15" s="61">
        <f>SUM(L15:O15)</f>
        <v>3000000</v>
      </c>
      <c r="L15" s="49">
        <v>0</v>
      </c>
      <c r="M15" s="49">
        <v>2820000</v>
      </c>
      <c r="N15" s="49">
        <v>180000</v>
      </c>
      <c r="O15" s="49">
        <v>0</v>
      </c>
      <c r="P15" s="49" t="s">
        <v>23</v>
      </c>
      <c r="Q15" s="66" t="s">
        <v>29</v>
      </c>
    </row>
    <row r="16" spans="1:17" s="8" customFormat="1" ht="110.25" customHeight="1" thickBot="1" x14ac:dyDescent="0.3">
      <c r="A16" s="67">
        <v>2</v>
      </c>
      <c r="B16" s="103"/>
      <c r="C16" s="85"/>
      <c r="D16" s="48" t="s">
        <v>27</v>
      </c>
      <c r="E16" s="17" t="s">
        <v>21</v>
      </c>
      <c r="F16" s="17" t="s">
        <v>21</v>
      </c>
      <c r="G16" s="48" t="s">
        <v>25</v>
      </c>
      <c r="H16" s="18" t="s">
        <v>21</v>
      </c>
      <c r="I16" s="17" t="s">
        <v>21</v>
      </c>
      <c r="J16" s="19">
        <v>3000000</v>
      </c>
      <c r="K16" s="61">
        <f>SUM(L16:O16)</f>
        <v>3000000</v>
      </c>
      <c r="L16" s="49">
        <v>0</v>
      </c>
      <c r="M16" s="19">
        <v>2820000</v>
      </c>
      <c r="N16" s="19">
        <v>180000</v>
      </c>
      <c r="O16" s="19">
        <v>0</v>
      </c>
      <c r="P16" s="49" t="s">
        <v>23</v>
      </c>
      <c r="Q16" s="66" t="s">
        <v>29</v>
      </c>
    </row>
    <row r="17" spans="1:17" s="10" customFormat="1" ht="32.25" customHeight="1" thickBot="1" x14ac:dyDescent="0.35">
      <c r="A17" s="79" t="s">
        <v>19</v>
      </c>
      <c r="B17" s="80"/>
      <c r="C17" s="42"/>
      <c r="D17" s="42"/>
      <c r="E17" s="38"/>
      <c r="F17" s="38"/>
      <c r="G17" s="38"/>
      <c r="H17" s="38"/>
      <c r="I17" s="38"/>
      <c r="J17" s="39">
        <f>SUM(J15:J16)</f>
        <v>6000000</v>
      </c>
      <c r="K17" s="39">
        <f t="shared" ref="K17:O17" si="3">SUM(K15:K16)</f>
        <v>6000000</v>
      </c>
      <c r="L17" s="39">
        <f t="shared" si="3"/>
        <v>0</v>
      </c>
      <c r="M17" s="39">
        <f t="shared" si="3"/>
        <v>5640000</v>
      </c>
      <c r="N17" s="39">
        <f t="shared" si="3"/>
        <v>360000</v>
      </c>
      <c r="O17" s="39">
        <f t="shared" si="3"/>
        <v>0</v>
      </c>
      <c r="P17" s="41"/>
      <c r="Q17" s="40"/>
    </row>
    <row r="18" spans="1:17" ht="105.75" customHeight="1" thickBot="1" x14ac:dyDescent="0.3">
      <c r="A18" s="43">
        <v>1</v>
      </c>
      <c r="B18" s="44" t="s">
        <v>26</v>
      </c>
      <c r="C18" s="44">
        <v>4816007199</v>
      </c>
      <c r="D18" s="14" t="s">
        <v>68</v>
      </c>
      <c r="E18" s="48" t="s">
        <v>21</v>
      </c>
      <c r="F18" s="48" t="s">
        <v>21</v>
      </c>
      <c r="G18" s="48" t="s">
        <v>25</v>
      </c>
      <c r="H18" s="15" t="s">
        <v>21</v>
      </c>
      <c r="I18" s="14" t="s">
        <v>21</v>
      </c>
      <c r="J18" s="16">
        <v>3000000</v>
      </c>
      <c r="K18" s="61">
        <f>SUM(L18:O18)</f>
        <v>3000000</v>
      </c>
      <c r="L18" s="16">
        <v>0</v>
      </c>
      <c r="M18" s="19">
        <v>2820000</v>
      </c>
      <c r="N18" s="19">
        <v>180000</v>
      </c>
      <c r="O18" s="16">
        <v>0</v>
      </c>
      <c r="P18" s="49" t="s">
        <v>23</v>
      </c>
      <c r="Q18" s="66" t="s">
        <v>29</v>
      </c>
    </row>
    <row r="19" spans="1:17" s="10" customFormat="1" ht="32.25" customHeight="1" thickBot="1" x14ac:dyDescent="0.35">
      <c r="A19" s="79" t="s">
        <v>20</v>
      </c>
      <c r="B19" s="80"/>
      <c r="C19" s="42"/>
      <c r="D19" s="42"/>
      <c r="E19" s="38"/>
      <c r="F19" s="38"/>
      <c r="G19" s="38"/>
      <c r="H19" s="38"/>
      <c r="I19" s="38"/>
      <c r="J19" s="39">
        <f>SUM(J18)</f>
        <v>3000000</v>
      </c>
      <c r="K19" s="39">
        <f t="shared" ref="K19:O19" si="4">SUM(K18)</f>
        <v>3000000</v>
      </c>
      <c r="L19" s="39">
        <f t="shared" si="4"/>
        <v>0</v>
      </c>
      <c r="M19" s="39">
        <f t="shared" si="4"/>
        <v>2820000</v>
      </c>
      <c r="N19" s="39">
        <f t="shared" si="4"/>
        <v>180000</v>
      </c>
      <c r="O19" s="39">
        <f t="shared" si="4"/>
        <v>0</v>
      </c>
      <c r="P19" s="41"/>
      <c r="Q19" s="40"/>
    </row>
    <row r="20" spans="1:17" s="23" customFormat="1" ht="47.25" customHeight="1" x14ac:dyDescent="0.25">
      <c r="A20" s="77" t="s">
        <v>31</v>
      </c>
      <c r="B20" s="78"/>
      <c r="C20" s="78"/>
      <c r="D20" s="78"/>
      <c r="E20" s="50"/>
      <c r="F20" s="50"/>
      <c r="G20" s="50"/>
      <c r="H20" s="51"/>
      <c r="I20" s="51"/>
      <c r="J20" s="52">
        <f>SUM(J17+J19)</f>
        <v>9000000</v>
      </c>
      <c r="K20" s="52">
        <f t="shared" ref="K20:O20" si="5">SUM(K17+K19)</f>
        <v>9000000</v>
      </c>
      <c r="L20" s="52">
        <f t="shared" si="5"/>
        <v>0</v>
      </c>
      <c r="M20" s="52">
        <f t="shared" si="5"/>
        <v>8460000</v>
      </c>
      <c r="N20" s="52">
        <f t="shared" si="5"/>
        <v>540000</v>
      </c>
      <c r="O20" s="52">
        <f t="shared" si="5"/>
        <v>0</v>
      </c>
      <c r="P20" s="53"/>
      <c r="Q20" s="54"/>
    </row>
    <row r="21" spans="1:17" s="23" customFormat="1" ht="47.25" customHeight="1" x14ac:dyDescent="0.25">
      <c r="A21" s="24" t="s">
        <v>33</v>
      </c>
      <c r="B21" s="25"/>
      <c r="C21" s="28"/>
      <c r="D21" s="25"/>
      <c r="E21" s="25"/>
      <c r="F21" s="25"/>
      <c r="G21" s="25"/>
      <c r="H21" s="25"/>
      <c r="I21" s="25"/>
      <c r="J21" s="29">
        <v>0</v>
      </c>
      <c r="K21" s="29">
        <v>0</v>
      </c>
      <c r="L21" s="29">
        <f>SUM(L18)</f>
        <v>0</v>
      </c>
      <c r="M21" s="29">
        <v>0</v>
      </c>
      <c r="N21" s="29">
        <v>0</v>
      </c>
      <c r="O21" s="29">
        <f>SUM(O18)</f>
        <v>0</v>
      </c>
      <c r="P21" s="32"/>
      <c r="Q21" s="34"/>
    </row>
    <row r="22" spans="1:17" s="23" customFormat="1" ht="47.25" customHeight="1" x14ac:dyDescent="0.25">
      <c r="A22" s="26" t="s">
        <v>32</v>
      </c>
      <c r="B22" s="27"/>
      <c r="C22" s="30"/>
      <c r="D22" s="27"/>
      <c r="E22" s="27"/>
      <c r="F22" s="27"/>
      <c r="G22" s="27"/>
      <c r="H22" s="27"/>
      <c r="I22" s="27"/>
      <c r="J22" s="31">
        <f>SUM(J15,J16,J18)</f>
        <v>9000000</v>
      </c>
      <c r="K22" s="31">
        <f t="shared" ref="K22:O22" si="6">SUM(K15,K16,K18)</f>
        <v>9000000</v>
      </c>
      <c r="L22" s="31">
        <f t="shared" si="6"/>
        <v>0</v>
      </c>
      <c r="M22" s="31">
        <f t="shared" si="6"/>
        <v>8460000</v>
      </c>
      <c r="N22" s="31">
        <f t="shared" si="6"/>
        <v>540000</v>
      </c>
      <c r="O22" s="31">
        <f t="shared" si="6"/>
        <v>0</v>
      </c>
      <c r="P22" s="33"/>
      <c r="Q22" s="35"/>
    </row>
    <row r="23" spans="1:17" s="23" customFormat="1" ht="47.25" customHeight="1" thickBot="1" x14ac:dyDescent="0.3">
      <c r="A23" s="56" t="s">
        <v>34</v>
      </c>
      <c r="B23" s="57"/>
      <c r="C23" s="57"/>
      <c r="D23" s="57"/>
      <c r="E23" s="57"/>
      <c r="F23" s="57"/>
      <c r="G23" s="57"/>
      <c r="H23" s="57"/>
      <c r="I23" s="57"/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36"/>
      <c r="Q23" s="37"/>
    </row>
    <row r="24" spans="1:17" s="9" customFormat="1" ht="60" customHeight="1" thickBot="1" x14ac:dyDescent="0.3">
      <c r="A24" s="81" t="s">
        <v>30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/>
    </row>
    <row r="25" spans="1:17" ht="131.25" customHeight="1" thickBot="1" x14ac:dyDescent="0.3">
      <c r="A25" s="43">
        <v>1</v>
      </c>
      <c r="B25" s="44" t="s">
        <v>35</v>
      </c>
      <c r="C25" s="44">
        <v>4817001418</v>
      </c>
      <c r="D25" s="48" t="s">
        <v>63</v>
      </c>
      <c r="E25" s="48" t="s">
        <v>21</v>
      </c>
      <c r="F25" s="48" t="s">
        <v>21</v>
      </c>
      <c r="G25" s="68" t="s">
        <v>64</v>
      </c>
      <c r="H25" s="20" t="s">
        <v>21</v>
      </c>
      <c r="I25" s="48" t="s">
        <v>65</v>
      </c>
      <c r="J25" s="49">
        <v>57576130</v>
      </c>
      <c r="K25" s="61">
        <f>SUM(L25:O25)</f>
        <v>57576130</v>
      </c>
      <c r="L25" s="49">
        <v>45181000</v>
      </c>
      <c r="M25" s="49">
        <v>2883900</v>
      </c>
      <c r="N25" s="49">
        <v>3753600</v>
      </c>
      <c r="O25" s="49">
        <v>5757630</v>
      </c>
      <c r="P25" s="49" t="s">
        <v>30</v>
      </c>
      <c r="Q25" s="21" t="s">
        <v>29</v>
      </c>
    </row>
    <row r="26" spans="1:17" s="10" customFormat="1" ht="32.25" customHeight="1" thickBot="1" x14ac:dyDescent="0.35">
      <c r="A26" s="79" t="s">
        <v>37</v>
      </c>
      <c r="B26" s="80"/>
      <c r="C26" s="42"/>
      <c r="D26" s="42"/>
      <c r="E26" s="38"/>
      <c r="F26" s="38"/>
      <c r="G26" s="38"/>
      <c r="H26" s="38"/>
      <c r="I26" s="38"/>
      <c r="J26" s="39">
        <f>SUM(J25)</f>
        <v>57576130</v>
      </c>
      <c r="K26" s="39">
        <f t="shared" ref="K26:O26" si="7">SUM(K25)</f>
        <v>57576130</v>
      </c>
      <c r="L26" s="39">
        <f t="shared" si="7"/>
        <v>45181000</v>
      </c>
      <c r="M26" s="39">
        <f t="shared" si="7"/>
        <v>2883900</v>
      </c>
      <c r="N26" s="39">
        <f t="shared" si="7"/>
        <v>3753600</v>
      </c>
      <c r="O26" s="39">
        <f t="shared" si="7"/>
        <v>5757630</v>
      </c>
      <c r="P26" s="41"/>
      <c r="Q26" s="40"/>
    </row>
    <row r="27" spans="1:17" ht="38.25" customHeight="1" x14ac:dyDescent="0.25">
      <c r="A27" s="77" t="s">
        <v>38</v>
      </c>
      <c r="B27" s="78"/>
      <c r="C27" s="78"/>
      <c r="D27" s="78"/>
      <c r="E27" s="50"/>
      <c r="F27" s="50"/>
      <c r="G27" s="50"/>
      <c r="H27" s="51"/>
      <c r="I27" s="51"/>
      <c r="J27" s="52">
        <f>SUM(J25)</f>
        <v>57576130</v>
      </c>
      <c r="K27" s="52">
        <f>SUM(K28:K30)</f>
        <v>57576130</v>
      </c>
      <c r="L27" s="52">
        <f>SUM(L25)</f>
        <v>45181000</v>
      </c>
      <c r="M27" s="52">
        <v>26315915.960000001</v>
      </c>
      <c r="N27" s="52">
        <f>SUM(N25)</f>
        <v>3753600</v>
      </c>
      <c r="O27" s="52">
        <f>SUM(O25)</f>
        <v>5757630</v>
      </c>
      <c r="P27" s="53"/>
      <c r="Q27" s="54"/>
    </row>
    <row r="28" spans="1:17" ht="56.25" customHeight="1" x14ac:dyDescent="0.25">
      <c r="A28" s="24" t="s">
        <v>33</v>
      </c>
      <c r="B28" s="25"/>
      <c r="C28" s="28"/>
      <c r="D28" s="25"/>
      <c r="E28" s="25"/>
      <c r="F28" s="25"/>
      <c r="G28" s="25"/>
      <c r="H28" s="25"/>
      <c r="I28" s="25"/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32"/>
      <c r="Q28" s="34"/>
    </row>
    <row r="29" spans="1:17" ht="53.25" customHeight="1" x14ac:dyDescent="0.25">
      <c r="A29" s="26" t="s">
        <v>39</v>
      </c>
      <c r="B29" s="27"/>
      <c r="C29" s="30"/>
      <c r="D29" s="27"/>
      <c r="E29" s="27"/>
      <c r="F29" s="27"/>
      <c r="G29" s="27"/>
      <c r="H29" s="27"/>
      <c r="I29" s="27"/>
      <c r="J29" s="31">
        <f t="shared" ref="J29:O29" si="8">SUM(J25)</f>
        <v>57576130</v>
      </c>
      <c r="K29" s="31">
        <f t="shared" si="8"/>
        <v>57576130</v>
      </c>
      <c r="L29" s="31">
        <f t="shared" si="8"/>
        <v>45181000</v>
      </c>
      <c r="M29" s="31">
        <f t="shared" si="8"/>
        <v>2883900</v>
      </c>
      <c r="N29" s="31">
        <f t="shared" si="8"/>
        <v>3753600</v>
      </c>
      <c r="O29" s="31">
        <f t="shared" si="8"/>
        <v>5757630</v>
      </c>
      <c r="P29" s="33"/>
      <c r="Q29" s="35"/>
    </row>
    <row r="30" spans="1:17" ht="50.25" customHeight="1" thickBot="1" x14ac:dyDescent="0.3">
      <c r="A30" s="56" t="s">
        <v>40</v>
      </c>
      <c r="B30" s="57"/>
      <c r="C30" s="57"/>
      <c r="D30" s="57"/>
      <c r="E30" s="57"/>
      <c r="F30" s="57"/>
      <c r="G30" s="57"/>
      <c r="H30" s="57"/>
      <c r="I30" s="57"/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36"/>
      <c r="Q30" s="37"/>
    </row>
    <row r="31" spans="1:17" s="9" customFormat="1" ht="60" customHeight="1" thickBot="1" x14ac:dyDescent="0.3">
      <c r="A31" s="81" t="s">
        <v>44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</row>
    <row r="32" spans="1:17" ht="126" customHeight="1" x14ac:dyDescent="0.25">
      <c r="A32" s="43">
        <v>1</v>
      </c>
      <c r="B32" s="84" t="s">
        <v>35</v>
      </c>
      <c r="C32" s="84">
        <v>4817001418</v>
      </c>
      <c r="D32" s="48" t="s">
        <v>66</v>
      </c>
      <c r="E32" s="59" t="s">
        <v>21</v>
      </c>
      <c r="F32" s="59" t="s">
        <v>21</v>
      </c>
      <c r="G32" s="48" t="s">
        <v>75</v>
      </c>
      <c r="H32" s="65" t="s">
        <v>21</v>
      </c>
      <c r="I32" s="48" t="s">
        <v>36</v>
      </c>
      <c r="J32" s="49">
        <v>5770180</v>
      </c>
      <c r="K32" s="61">
        <f>SUM(L32:O32)</f>
        <v>5770180</v>
      </c>
      <c r="L32" s="49">
        <v>0</v>
      </c>
      <c r="M32" s="49">
        <v>5423969.2000000002</v>
      </c>
      <c r="N32" s="49">
        <v>346210.8</v>
      </c>
      <c r="O32" s="49">
        <v>0</v>
      </c>
      <c r="P32" s="64" t="s">
        <v>44</v>
      </c>
      <c r="Q32" s="21" t="s">
        <v>29</v>
      </c>
    </row>
    <row r="33" spans="1:17" s="23" customFormat="1" ht="126" customHeight="1" thickBot="1" x14ac:dyDescent="0.3">
      <c r="A33" s="67">
        <v>2</v>
      </c>
      <c r="B33" s="85"/>
      <c r="C33" s="85"/>
      <c r="D33" s="17" t="s">
        <v>67</v>
      </c>
      <c r="E33" s="59" t="s">
        <v>21</v>
      </c>
      <c r="F33" s="59" t="s">
        <v>21</v>
      </c>
      <c r="G33" s="48" t="s">
        <v>75</v>
      </c>
      <c r="H33" s="59" t="s">
        <v>21</v>
      </c>
      <c r="I33" s="48" t="s">
        <v>36</v>
      </c>
      <c r="J33" s="19">
        <v>8138065.5099999998</v>
      </c>
      <c r="K33" s="61">
        <f>SUM(L33:O33)</f>
        <v>8138065.5099999998</v>
      </c>
      <c r="L33" s="19">
        <v>0</v>
      </c>
      <c r="M33" s="19">
        <v>7223888.04</v>
      </c>
      <c r="N33" s="19">
        <v>914177.47</v>
      </c>
      <c r="O33" s="19">
        <v>0</v>
      </c>
      <c r="P33" s="64" t="s">
        <v>44</v>
      </c>
      <c r="Q33" s="21" t="s">
        <v>29</v>
      </c>
    </row>
    <row r="34" spans="1:17" s="10" customFormat="1" ht="32.25" customHeight="1" thickBot="1" x14ac:dyDescent="0.35">
      <c r="A34" s="79" t="s">
        <v>20</v>
      </c>
      <c r="B34" s="80"/>
      <c r="C34" s="42"/>
      <c r="D34" s="42"/>
      <c r="E34" s="38"/>
      <c r="F34" s="38"/>
      <c r="G34" s="38"/>
      <c r="H34" s="38"/>
      <c r="I34" s="38"/>
      <c r="J34" s="39">
        <f>SUM(J32:J33)</f>
        <v>13908245.51</v>
      </c>
      <c r="K34" s="39">
        <f t="shared" ref="K34:O34" si="9">SUM(K32:K33)</f>
        <v>13908245.51</v>
      </c>
      <c r="L34" s="39">
        <f t="shared" si="9"/>
        <v>0</v>
      </c>
      <c r="M34" s="39">
        <f t="shared" si="9"/>
        <v>12647857.24</v>
      </c>
      <c r="N34" s="39">
        <f t="shared" si="9"/>
        <v>1260388.27</v>
      </c>
      <c r="O34" s="39">
        <f t="shared" si="9"/>
        <v>0</v>
      </c>
      <c r="P34" s="41"/>
      <c r="Q34" s="40"/>
    </row>
    <row r="35" spans="1:17" s="23" customFormat="1" ht="38.25" customHeight="1" x14ac:dyDescent="0.25">
      <c r="A35" s="77" t="s">
        <v>38</v>
      </c>
      <c r="B35" s="78"/>
      <c r="C35" s="78"/>
      <c r="D35" s="78"/>
      <c r="E35" s="50"/>
      <c r="F35" s="50"/>
      <c r="G35" s="50"/>
      <c r="H35" s="51"/>
      <c r="I35" s="51"/>
      <c r="J35" s="52">
        <f>SUM(J34)</f>
        <v>13908245.51</v>
      </c>
      <c r="K35" s="52">
        <f>SUM(K36:K38)</f>
        <v>13908245.51</v>
      </c>
      <c r="L35" s="52">
        <f t="shared" ref="L35:O35" si="10">SUM(L34)</f>
        <v>0</v>
      </c>
      <c r="M35" s="52">
        <f t="shared" si="10"/>
        <v>12647857.24</v>
      </c>
      <c r="N35" s="52">
        <f t="shared" si="10"/>
        <v>1260388.27</v>
      </c>
      <c r="O35" s="52">
        <f t="shared" si="10"/>
        <v>0</v>
      </c>
      <c r="P35" s="53"/>
      <c r="Q35" s="54"/>
    </row>
    <row r="36" spans="1:17" s="23" customFormat="1" ht="56.25" customHeight="1" x14ac:dyDescent="0.25">
      <c r="A36" s="24" t="s">
        <v>33</v>
      </c>
      <c r="B36" s="25"/>
      <c r="C36" s="28"/>
      <c r="D36" s="25"/>
      <c r="E36" s="25"/>
      <c r="F36" s="25"/>
      <c r="G36" s="25"/>
      <c r="H36" s="25"/>
      <c r="I36" s="25"/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32"/>
      <c r="Q36" s="34"/>
    </row>
    <row r="37" spans="1:17" s="23" customFormat="1" ht="53.25" customHeight="1" x14ac:dyDescent="0.25">
      <c r="A37" s="26" t="s">
        <v>42</v>
      </c>
      <c r="B37" s="27"/>
      <c r="C37" s="30"/>
      <c r="D37" s="27"/>
      <c r="E37" s="27"/>
      <c r="F37" s="27"/>
      <c r="G37" s="27"/>
      <c r="H37" s="27"/>
      <c r="I37" s="27"/>
      <c r="J37" s="31">
        <f>SUM(J32,J33)</f>
        <v>13908245.51</v>
      </c>
      <c r="K37" s="31">
        <f t="shared" ref="K37:O37" si="11">SUM(K32,K33)</f>
        <v>13908245.51</v>
      </c>
      <c r="L37" s="31">
        <f t="shared" si="11"/>
        <v>0</v>
      </c>
      <c r="M37" s="31">
        <f t="shared" si="11"/>
        <v>12647857.24</v>
      </c>
      <c r="N37" s="31">
        <f t="shared" si="11"/>
        <v>1260388.27</v>
      </c>
      <c r="O37" s="31">
        <f t="shared" si="11"/>
        <v>0</v>
      </c>
      <c r="P37" s="33"/>
      <c r="Q37" s="35"/>
    </row>
    <row r="38" spans="1:17" s="23" customFormat="1" ht="50.25" customHeight="1" thickBot="1" x14ac:dyDescent="0.3">
      <c r="A38" s="56" t="s">
        <v>43</v>
      </c>
      <c r="B38" s="57"/>
      <c r="C38" s="57"/>
      <c r="D38" s="57"/>
      <c r="E38" s="57"/>
      <c r="F38" s="57"/>
      <c r="G38" s="57"/>
      <c r="H38" s="57"/>
      <c r="I38" s="57"/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36"/>
      <c r="Q38" s="37"/>
    </row>
    <row r="39" spans="1:17" s="9" customFormat="1" ht="60" customHeight="1" thickBot="1" x14ac:dyDescent="0.3">
      <c r="A39" s="81" t="s">
        <v>41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</row>
    <row r="40" spans="1:17" ht="108.75" customHeight="1" thickBot="1" x14ac:dyDescent="0.3">
      <c r="A40" s="43">
        <v>1</v>
      </c>
      <c r="B40" s="44" t="s">
        <v>35</v>
      </c>
      <c r="C40" s="44">
        <v>4817001418</v>
      </c>
      <c r="D40" s="44" t="s">
        <v>46</v>
      </c>
      <c r="E40" s="55" t="s">
        <v>21</v>
      </c>
      <c r="F40" s="55" t="s">
        <v>21</v>
      </c>
      <c r="G40" s="55" t="s">
        <v>21</v>
      </c>
      <c r="H40" s="69" t="s">
        <v>21</v>
      </c>
      <c r="I40" s="44" t="s">
        <v>47</v>
      </c>
      <c r="J40" s="45">
        <v>140000</v>
      </c>
      <c r="K40" s="22">
        <v>140000</v>
      </c>
      <c r="L40" s="45">
        <v>0</v>
      </c>
      <c r="M40" s="45">
        <v>0</v>
      </c>
      <c r="N40" s="45">
        <v>140000</v>
      </c>
      <c r="O40" s="45">
        <v>0</v>
      </c>
      <c r="P40" s="46" t="s">
        <v>41</v>
      </c>
      <c r="Q40" s="47" t="s">
        <v>29</v>
      </c>
    </row>
    <row r="41" spans="1:17" s="10" customFormat="1" ht="32.25" customHeight="1" thickBot="1" x14ac:dyDescent="0.35">
      <c r="A41" s="79" t="s">
        <v>20</v>
      </c>
      <c r="B41" s="80"/>
      <c r="C41" s="42"/>
      <c r="D41" s="42"/>
      <c r="E41" s="38"/>
      <c r="F41" s="38"/>
      <c r="G41" s="38"/>
      <c r="H41" s="38"/>
      <c r="I41" s="38"/>
      <c r="J41" s="39">
        <f>J40</f>
        <v>140000</v>
      </c>
      <c r="K41" s="39">
        <f t="shared" ref="K41:O42" si="12">K40</f>
        <v>140000</v>
      </c>
      <c r="L41" s="39">
        <f t="shared" si="12"/>
        <v>0</v>
      </c>
      <c r="M41" s="39">
        <f t="shared" si="12"/>
        <v>0</v>
      </c>
      <c r="N41" s="39">
        <f t="shared" si="12"/>
        <v>140000</v>
      </c>
      <c r="O41" s="39">
        <f t="shared" si="12"/>
        <v>0</v>
      </c>
      <c r="P41" s="41"/>
      <c r="Q41" s="40"/>
    </row>
    <row r="42" spans="1:17" s="23" customFormat="1" ht="38.25" customHeight="1" x14ac:dyDescent="0.25">
      <c r="A42" s="77" t="s">
        <v>38</v>
      </c>
      <c r="B42" s="78"/>
      <c r="C42" s="78"/>
      <c r="D42" s="78"/>
      <c r="E42" s="50"/>
      <c r="F42" s="50"/>
      <c r="G42" s="50"/>
      <c r="H42" s="51"/>
      <c r="I42" s="51"/>
      <c r="J42" s="52">
        <f>J41</f>
        <v>140000</v>
      </c>
      <c r="K42" s="52">
        <f>SUM(K43:K45)</f>
        <v>140000</v>
      </c>
      <c r="L42" s="52">
        <f t="shared" si="12"/>
        <v>0</v>
      </c>
      <c r="M42" s="52">
        <f t="shared" si="12"/>
        <v>0</v>
      </c>
      <c r="N42" s="52">
        <f t="shared" si="12"/>
        <v>140000</v>
      </c>
      <c r="O42" s="52">
        <f t="shared" si="12"/>
        <v>0</v>
      </c>
      <c r="P42" s="53"/>
      <c r="Q42" s="54"/>
    </row>
    <row r="43" spans="1:17" s="23" customFormat="1" ht="56.25" customHeight="1" x14ac:dyDescent="0.25">
      <c r="A43" s="24" t="s">
        <v>33</v>
      </c>
      <c r="B43" s="25"/>
      <c r="C43" s="28"/>
      <c r="D43" s="25"/>
      <c r="E43" s="25"/>
      <c r="F43" s="25"/>
      <c r="G43" s="25"/>
      <c r="H43" s="25"/>
      <c r="I43" s="25"/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32"/>
      <c r="Q43" s="34"/>
    </row>
    <row r="44" spans="1:17" s="23" customFormat="1" ht="53.25" customHeight="1" x14ac:dyDescent="0.25">
      <c r="A44" s="26" t="s">
        <v>42</v>
      </c>
      <c r="B44" s="27"/>
      <c r="C44" s="30"/>
      <c r="D44" s="27"/>
      <c r="E44" s="27"/>
      <c r="F44" s="27"/>
      <c r="G44" s="27"/>
      <c r="H44" s="27"/>
      <c r="I44" s="27"/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3"/>
      <c r="Q44" s="35"/>
    </row>
    <row r="45" spans="1:17" s="23" customFormat="1" ht="50.25" customHeight="1" thickBot="1" x14ac:dyDescent="0.3">
      <c r="A45" s="56" t="s">
        <v>43</v>
      </c>
      <c r="B45" s="57"/>
      <c r="C45" s="57"/>
      <c r="D45" s="57"/>
      <c r="E45" s="57"/>
      <c r="F45" s="57"/>
      <c r="G45" s="57"/>
      <c r="H45" s="57"/>
      <c r="I45" s="57"/>
      <c r="J45" s="58">
        <f>J40</f>
        <v>140000</v>
      </c>
      <c r="K45" s="58">
        <f t="shared" ref="K45:O45" si="13">K40</f>
        <v>140000</v>
      </c>
      <c r="L45" s="58">
        <f t="shared" si="13"/>
        <v>0</v>
      </c>
      <c r="M45" s="58">
        <f t="shared" si="13"/>
        <v>0</v>
      </c>
      <c r="N45" s="58">
        <f t="shared" si="13"/>
        <v>140000</v>
      </c>
      <c r="O45" s="58">
        <f t="shared" si="13"/>
        <v>0</v>
      </c>
      <c r="P45" s="36"/>
      <c r="Q45" s="37"/>
    </row>
    <row r="46" spans="1:17" s="9" customFormat="1" ht="60" customHeight="1" thickBot="1" x14ac:dyDescent="0.3">
      <c r="A46" s="81" t="s">
        <v>45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3"/>
    </row>
    <row r="47" spans="1:17" ht="87.75" customHeight="1" thickBot="1" x14ac:dyDescent="0.3">
      <c r="A47" s="43">
        <v>1</v>
      </c>
      <c r="B47" s="44" t="s">
        <v>21</v>
      </c>
      <c r="C47" s="44" t="s">
        <v>21</v>
      </c>
      <c r="D47" s="44" t="s">
        <v>21</v>
      </c>
      <c r="E47" s="55" t="s">
        <v>21</v>
      </c>
      <c r="F47" s="55" t="s">
        <v>21</v>
      </c>
      <c r="G47" s="55" t="s">
        <v>21</v>
      </c>
      <c r="H47" s="69" t="s">
        <v>21</v>
      </c>
      <c r="I47" s="44" t="s">
        <v>21</v>
      </c>
      <c r="J47" s="45">
        <v>0</v>
      </c>
      <c r="K47" s="22">
        <v>0</v>
      </c>
      <c r="L47" s="45">
        <v>0</v>
      </c>
      <c r="M47" s="45">
        <v>0</v>
      </c>
      <c r="N47" s="45">
        <v>0</v>
      </c>
      <c r="O47" s="45">
        <v>0</v>
      </c>
      <c r="P47" s="46" t="s">
        <v>45</v>
      </c>
      <c r="Q47" s="47" t="s">
        <v>21</v>
      </c>
    </row>
    <row r="48" spans="1:17" s="10" customFormat="1" ht="32.25" customHeight="1" thickBot="1" x14ac:dyDescent="0.35">
      <c r="A48" s="79" t="s">
        <v>49</v>
      </c>
      <c r="B48" s="80"/>
      <c r="C48" s="42"/>
      <c r="D48" s="42"/>
      <c r="E48" s="38"/>
      <c r="F48" s="38"/>
      <c r="G48" s="38"/>
      <c r="H48" s="38"/>
      <c r="I48" s="38"/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41"/>
      <c r="Q48" s="40"/>
    </row>
    <row r="49" spans="1:17" s="23" customFormat="1" ht="38.25" customHeight="1" x14ac:dyDescent="0.25">
      <c r="A49" s="77" t="s">
        <v>50</v>
      </c>
      <c r="B49" s="78"/>
      <c r="C49" s="78"/>
      <c r="D49" s="78"/>
      <c r="E49" s="50"/>
      <c r="F49" s="50"/>
      <c r="G49" s="50"/>
      <c r="H49" s="51"/>
      <c r="I49" s="51"/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3"/>
      <c r="Q49" s="54"/>
    </row>
    <row r="50" spans="1:17" s="23" customFormat="1" ht="56.25" customHeight="1" x14ac:dyDescent="0.25">
      <c r="A50" s="24" t="s">
        <v>33</v>
      </c>
      <c r="B50" s="25"/>
      <c r="C50" s="28"/>
      <c r="D50" s="25"/>
      <c r="E50" s="25"/>
      <c r="F50" s="25"/>
      <c r="G50" s="25"/>
      <c r="H50" s="25"/>
      <c r="I50" s="25"/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32"/>
      <c r="Q50" s="34"/>
    </row>
    <row r="51" spans="1:17" s="23" customFormat="1" ht="53.25" customHeight="1" x14ac:dyDescent="0.25">
      <c r="A51" s="26" t="s">
        <v>42</v>
      </c>
      <c r="B51" s="27"/>
      <c r="C51" s="30"/>
      <c r="D51" s="27"/>
      <c r="E51" s="27"/>
      <c r="F51" s="27"/>
      <c r="G51" s="27"/>
      <c r="H51" s="27"/>
      <c r="I51" s="27"/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3"/>
      <c r="Q51" s="35"/>
    </row>
    <row r="52" spans="1:17" s="23" customFormat="1" ht="50.25" customHeight="1" thickBot="1" x14ac:dyDescent="0.3">
      <c r="A52" s="56" t="s">
        <v>40</v>
      </c>
      <c r="B52" s="57"/>
      <c r="C52" s="57"/>
      <c r="D52" s="57"/>
      <c r="E52" s="57"/>
      <c r="F52" s="57"/>
      <c r="G52" s="57"/>
      <c r="H52" s="57"/>
      <c r="I52" s="57"/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36"/>
      <c r="Q52" s="37"/>
    </row>
    <row r="53" spans="1:17" s="9" customFormat="1" ht="60" customHeight="1" thickBot="1" x14ac:dyDescent="0.3">
      <c r="A53" s="81" t="s">
        <v>48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3"/>
    </row>
    <row r="54" spans="1:17" ht="100.15" customHeight="1" thickBot="1" x14ac:dyDescent="0.3">
      <c r="A54" s="43">
        <v>1</v>
      </c>
      <c r="B54" s="44" t="s">
        <v>21</v>
      </c>
      <c r="C54" s="44" t="s">
        <v>21</v>
      </c>
      <c r="D54" s="44" t="s">
        <v>21</v>
      </c>
      <c r="E54" s="55" t="s">
        <v>21</v>
      </c>
      <c r="F54" s="55" t="s">
        <v>21</v>
      </c>
      <c r="G54" s="55" t="s">
        <v>21</v>
      </c>
      <c r="H54" s="69" t="s">
        <v>21</v>
      </c>
      <c r="I54" s="44" t="s">
        <v>21</v>
      </c>
      <c r="J54" s="45">
        <v>0</v>
      </c>
      <c r="K54" s="22">
        <v>0</v>
      </c>
      <c r="L54" s="45">
        <v>0</v>
      </c>
      <c r="M54" s="45">
        <v>0</v>
      </c>
      <c r="N54" s="45">
        <v>0</v>
      </c>
      <c r="O54" s="45">
        <v>0</v>
      </c>
      <c r="P54" s="46" t="s">
        <v>48</v>
      </c>
      <c r="Q54" s="47" t="s">
        <v>21</v>
      </c>
    </row>
    <row r="55" spans="1:17" ht="52.5" customHeight="1" thickBot="1" x14ac:dyDescent="0.35">
      <c r="A55" s="79" t="s">
        <v>49</v>
      </c>
      <c r="B55" s="80"/>
      <c r="C55" s="42"/>
      <c r="D55" s="42"/>
      <c r="E55" s="38"/>
      <c r="F55" s="38"/>
      <c r="G55" s="38"/>
      <c r="H55" s="38"/>
      <c r="I55" s="38"/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41"/>
      <c r="Q55" s="40"/>
    </row>
    <row r="56" spans="1:17" ht="43.15" customHeight="1" x14ac:dyDescent="0.25">
      <c r="A56" s="77" t="s">
        <v>50</v>
      </c>
      <c r="B56" s="78"/>
      <c r="C56" s="78"/>
      <c r="D56" s="78"/>
      <c r="E56" s="50"/>
      <c r="F56" s="50"/>
      <c r="G56" s="50"/>
      <c r="H56" s="51"/>
      <c r="I56" s="51"/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3"/>
      <c r="Q56" s="54"/>
    </row>
    <row r="57" spans="1:17" ht="45" customHeight="1" x14ac:dyDescent="0.25">
      <c r="A57" s="24" t="s">
        <v>33</v>
      </c>
      <c r="B57" s="25"/>
      <c r="C57" s="28"/>
      <c r="D57" s="25"/>
      <c r="E57" s="25"/>
      <c r="F57" s="25"/>
      <c r="G57" s="25"/>
      <c r="H57" s="25"/>
      <c r="I57" s="25"/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32"/>
      <c r="Q57" s="34"/>
    </row>
    <row r="58" spans="1:17" ht="51.75" customHeight="1" x14ac:dyDescent="0.25">
      <c r="A58" s="26" t="s">
        <v>42</v>
      </c>
      <c r="B58" s="27"/>
      <c r="C58" s="30"/>
      <c r="D58" s="27"/>
      <c r="E58" s="27"/>
      <c r="F58" s="27"/>
      <c r="G58" s="27"/>
      <c r="H58" s="27"/>
      <c r="I58" s="27"/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3"/>
      <c r="Q58" s="35"/>
    </row>
    <row r="59" spans="1:17" ht="59.25" customHeight="1" thickBot="1" x14ac:dyDescent="0.3">
      <c r="A59" s="56" t="s">
        <v>40</v>
      </c>
      <c r="B59" s="57"/>
      <c r="C59" s="57"/>
      <c r="D59" s="57"/>
      <c r="E59" s="57"/>
      <c r="F59" s="57"/>
      <c r="G59" s="57"/>
      <c r="H59" s="57"/>
      <c r="I59" s="57"/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36"/>
      <c r="Q59" s="37"/>
    </row>
    <row r="60" spans="1:17" s="9" customFormat="1" ht="60" customHeight="1" thickBot="1" x14ac:dyDescent="0.3">
      <c r="A60" s="81" t="s">
        <v>51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3"/>
    </row>
    <row r="61" spans="1:17" ht="94.5" customHeight="1" thickBot="1" x14ac:dyDescent="0.3">
      <c r="A61" s="43">
        <v>1</v>
      </c>
      <c r="B61" s="55" t="s">
        <v>21</v>
      </c>
      <c r="C61" s="55" t="s">
        <v>21</v>
      </c>
      <c r="D61" s="55" t="s">
        <v>21</v>
      </c>
      <c r="E61" s="55" t="s">
        <v>21</v>
      </c>
      <c r="F61" s="55" t="s">
        <v>21</v>
      </c>
      <c r="G61" s="55" t="s">
        <v>21</v>
      </c>
      <c r="H61" s="55" t="s">
        <v>21</v>
      </c>
      <c r="I61" s="55" t="s">
        <v>21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6" t="s">
        <v>51</v>
      </c>
      <c r="Q61" s="47" t="s">
        <v>21</v>
      </c>
    </row>
    <row r="62" spans="1:17" ht="52.5" customHeight="1" thickBot="1" x14ac:dyDescent="0.35">
      <c r="A62" s="79" t="s">
        <v>49</v>
      </c>
      <c r="B62" s="80"/>
      <c r="C62" s="42"/>
      <c r="D62" s="42"/>
      <c r="E62" s="38"/>
      <c r="F62" s="38"/>
      <c r="G62" s="38"/>
      <c r="H62" s="38"/>
      <c r="I62" s="38"/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41"/>
      <c r="Q62" s="40"/>
    </row>
    <row r="63" spans="1:17" ht="43.15" customHeight="1" x14ac:dyDescent="0.25">
      <c r="A63" s="77" t="s">
        <v>50</v>
      </c>
      <c r="B63" s="78"/>
      <c r="C63" s="78"/>
      <c r="D63" s="78"/>
      <c r="E63" s="50"/>
      <c r="F63" s="50"/>
      <c r="G63" s="50"/>
      <c r="H63" s="51"/>
      <c r="I63" s="51"/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3"/>
      <c r="Q63" s="54"/>
    </row>
    <row r="64" spans="1:17" ht="69" customHeight="1" x14ac:dyDescent="0.25">
      <c r="A64" s="24" t="s">
        <v>33</v>
      </c>
      <c r="B64" s="25"/>
      <c r="C64" s="28"/>
      <c r="D64" s="25"/>
      <c r="E64" s="25"/>
      <c r="F64" s="25"/>
      <c r="G64" s="25"/>
      <c r="H64" s="25"/>
      <c r="I64" s="25"/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32"/>
      <c r="Q64" s="34"/>
    </row>
    <row r="65" spans="1:18" ht="43.15" customHeight="1" x14ac:dyDescent="0.25">
      <c r="A65" s="26" t="s">
        <v>42</v>
      </c>
      <c r="B65" s="27"/>
      <c r="C65" s="30"/>
      <c r="D65" s="27"/>
      <c r="E65" s="27"/>
      <c r="F65" s="27"/>
      <c r="G65" s="27"/>
      <c r="H65" s="27"/>
      <c r="I65" s="27"/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3"/>
      <c r="Q65" s="35"/>
    </row>
    <row r="66" spans="1:18" ht="52.5" customHeight="1" thickBot="1" x14ac:dyDescent="0.3">
      <c r="A66" s="56" t="s">
        <v>40</v>
      </c>
      <c r="B66" s="57"/>
      <c r="C66" s="57"/>
      <c r="D66" s="57"/>
      <c r="E66" s="57"/>
      <c r="F66" s="57"/>
      <c r="G66" s="57"/>
      <c r="H66" s="57"/>
      <c r="I66" s="57"/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36"/>
      <c r="Q66" s="37"/>
    </row>
    <row r="67" spans="1:18" s="9" customFormat="1" ht="60" customHeight="1" thickBot="1" x14ac:dyDescent="0.3">
      <c r="A67" s="81" t="s">
        <v>52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3"/>
    </row>
    <row r="68" spans="1:18" ht="86.25" customHeight="1" thickBot="1" x14ac:dyDescent="0.3">
      <c r="A68" s="43">
        <v>1</v>
      </c>
      <c r="B68" s="55" t="s">
        <v>21</v>
      </c>
      <c r="C68" s="55" t="s">
        <v>21</v>
      </c>
      <c r="D68" s="55" t="s">
        <v>21</v>
      </c>
      <c r="E68" s="55" t="s">
        <v>21</v>
      </c>
      <c r="F68" s="55" t="s">
        <v>21</v>
      </c>
      <c r="G68" s="55" t="s">
        <v>21</v>
      </c>
      <c r="H68" s="55" t="s">
        <v>21</v>
      </c>
      <c r="I68" s="55" t="s">
        <v>21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6" t="s">
        <v>52</v>
      </c>
      <c r="Q68" s="47" t="s">
        <v>21</v>
      </c>
    </row>
    <row r="69" spans="1:18" ht="43.15" customHeight="1" thickBot="1" x14ac:dyDescent="0.35">
      <c r="A69" s="79" t="s">
        <v>49</v>
      </c>
      <c r="B69" s="80"/>
      <c r="C69" s="42"/>
      <c r="D69" s="42"/>
      <c r="E69" s="38"/>
      <c r="F69" s="38"/>
      <c r="G69" s="38"/>
      <c r="H69" s="38"/>
      <c r="I69" s="38"/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41"/>
      <c r="Q69" s="40"/>
    </row>
    <row r="70" spans="1:18" ht="54" customHeight="1" x14ac:dyDescent="0.25">
      <c r="A70" s="77" t="s">
        <v>50</v>
      </c>
      <c r="B70" s="78"/>
      <c r="C70" s="78"/>
      <c r="D70" s="78"/>
      <c r="E70" s="50"/>
      <c r="F70" s="50"/>
      <c r="G70" s="50"/>
      <c r="H70" s="51"/>
      <c r="I70" s="51"/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3"/>
      <c r="Q70" s="54"/>
    </row>
    <row r="71" spans="1:18" ht="43.15" customHeight="1" x14ac:dyDescent="0.25">
      <c r="A71" s="24" t="s">
        <v>33</v>
      </c>
      <c r="B71" s="25"/>
      <c r="C71" s="28"/>
      <c r="D71" s="25"/>
      <c r="E71" s="25"/>
      <c r="F71" s="25"/>
      <c r="G71" s="25"/>
      <c r="H71" s="25"/>
      <c r="I71" s="25"/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32"/>
      <c r="Q71" s="34"/>
    </row>
    <row r="72" spans="1:18" ht="47.25" customHeight="1" x14ac:dyDescent="0.25">
      <c r="A72" s="26" t="s">
        <v>42</v>
      </c>
      <c r="B72" s="27"/>
      <c r="C72" s="30"/>
      <c r="D72" s="27"/>
      <c r="E72" s="27"/>
      <c r="F72" s="27"/>
      <c r="G72" s="27"/>
      <c r="H72" s="27"/>
      <c r="I72" s="27"/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3"/>
      <c r="Q72" s="35"/>
      <c r="R72" s="6"/>
    </row>
    <row r="73" spans="1:18" ht="48" customHeight="1" thickBot="1" x14ac:dyDescent="0.3">
      <c r="A73" s="56" t="s">
        <v>40</v>
      </c>
      <c r="B73" s="57"/>
      <c r="C73" s="57"/>
      <c r="D73" s="57"/>
      <c r="E73" s="57"/>
      <c r="F73" s="57"/>
      <c r="G73" s="57"/>
      <c r="H73" s="57"/>
      <c r="I73" s="57"/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36"/>
      <c r="Q73" s="37"/>
    </row>
    <row r="74" spans="1:18" s="9" customFormat="1" ht="60" customHeight="1" thickBot="1" x14ac:dyDescent="0.3">
      <c r="A74" s="81" t="s">
        <v>53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3"/>
    </row>
    <row r="75" spans="1:18" ht="86.25" customHeight="1" thickBot="1" x14ac:dyDescent="0.3">
      <c r="A75" s="43">
        <v>1</v>
      </c>
      <c r="B75" s="55" t="s">
        <v>21</v>
      </c>
      <c r="C75" s="55" t="s">
        <v>21</v>
      </c>
      <c r="D75" s="55" t="s">
        <v>21</v>
      </c>
      <c r="E75" s="55" t="s">
        <v>21</v>
      </c>
      <c r="F75" s="55" t="s">
        <v>21</v>
      </c>
      <c r="G75" s="55" t="s">
        <v>21</v>
      </c>
      <c r="H75" s="55" t="s">
        <v>21</v>
      </c>
      <c r="I75" s="55" t="s">
        <v>21</v>
      </c>
      <c r="J75" s="45">
        <v>0</v>
      </c>
      <c r="K75" s="45">
        <v>0</v>
      </c>
      <c r="L75" s="45">
        <v>0</v>
      </c>
      <c r="M75" s="45">
        <v>0</v>
      </c>
      <c r="N75" s="45">
        <v>0</v>
      </c>
      <c r="O75" s="45">
        <v>0</v>
      </c>
      <c r="P75" s="46" t="s">
        <v>53</v>
      </c>
      <c r="Q75" s="47" t="s">
        <v>21</v>
      </c>
    </row>
    <row r="76" spans="1:18" ht="36.75" customHeight="1" thickBot="1" x14ac:dyDescent="0.35">
      <c r="A76" s="79" t="s">
        <v>49</v>
      </c>
      <c r="B76" s="80"/>
      <c r="C76" s="42"/>
      <c r="D76" s="42"/>
      <c r="E76" s="38"/>
      <c r="F76" s="38"/>
      <c r="G76" s="38"/>
      <c r="H76" s="38"/>
      <c r="I76" s="38"/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41"/>
      <c r="Q76" s="40"/>
    </row>
    <row r="77" spans="1:18" ht="44.25" customHeight="1" x14ac:dyDescent="0.25">
      <c r="A77" s="77" t="s">
        <v>50</v>
      </c>
      <c r="B77" s="78"/>
      <c r="C77" s="78"/>
      <c r="D77" s="78"/>
      <c r="E77" s="50"/>
      <c r="F77" s="50"/>
      <c r="G77" s="50"/>
      <c r="H77" s="51"/>
      <c r="I77" s="51"/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3"/>
      <c r="Q77" s="54"/>
    </row>
    <row r="78" spans="1:18" ht="45.75" customHeight="1" x14ac:dyDescent="0.25">
      <c r="A78" s="24" t="s">
        <v>33</v>
      </c>
      <c r="B78" s="25"/>
      <c r="C78" s="28"/>
      <c r="D78" s="25"/>
      <c r="E78" s="25"/>
      <c r="F78" s="25"/>
      <c r="G78" s="25"/>
      <c r="H78" s="25"/>
      <c r="I78" s="25"/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32"/>
      <c r="Q78" s="34"/>
    </row>
    <row r="79" spans="1:18" ht="39" customHeight="1" x14ac:dyDescent="0.25">
      <c r="A79" s="26" t="s">
        <v>42</v>
      </c>
      <c r="B79" s="27"/>
      <c r="C79" s="30"/>
      <c r="D79" s="27"/>
      <c r="E79" s="27"/>
      <c r="F79" s="27"/>
      <c r="G79" s="27"/>
      <c r="H79" s="27"/>
      <c r="I79" s="27"/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3"/>
      <c r="Q79" s="35"/>
    </row>
    <row r="80" spans="1:18" ht="45" customHeight="1" thickBot="1" x14ac:dyDescent="0.3">
      <c r="A80" s="56" t="s">
        <v>40</v>
      </c>
      <c r="B80" s="57"/>
      <c r="C80" s="57"/>
      <c r="D80" s="57"/>
      <c r="E80" s="57"/>
      <c r="F80" s="57"/>
      <c r="G80" s="57"/>
      <c r="H80" s="57"/>
      <c r="I80" s="57"/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36"/>
      <c r="Q80" s="37"/>
    </row>
    <row r="81" spans="1:17" s="9" customFormat="1" ht="60" customHeight="1" thickBot="1" x14ac:dyDescent="0.3">
      <c r="A81" s="81" t="s">
        <v>57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3"/>
    </row>
    <row r="82" spans="1:17" ht="96" customHeight="1" thickBot="1" x14ac:dyDescent="0.3">
      <c r="A82" s="43">
        <v>1</v>
      </c>
      <c r="B82" s="44" t="s">
        <v>35</v>
      </c>
      <c r="C82" s="44">
        <v>4817001418</v>
      </c>
      <c r="D82" s="44" t="s">
        <v>55</v>
      </c>
      <c r="E82" s="55" t="s">
        <v>21</v>
      </c>
      <c r="F82" s="55" t="s">
        <v>21</v>
      </c>
      <c r="G82" s="55" t="s">
        <v>21</v>
      </c>
      <c r="H82" s="55" t="s">
        <v>21</v>
      </c>
      <c r="I82" s="55" t="s">
        <v>56</v>
      </c>
      <c r="J82" s="45">
        <v>13000000</v>
      </c>
      <c r="K82" s="45">
        <f>SUM(L82:O82)</f>
        <v>13000000</v>
      </c>
      <c r="L82" s="45">
        <v>0</v>
      </c>
      <c r="M82" s="45">
        <v>0</v>
      </c>
      <c r="N82" s="45">
        <v>13000000</v>
      </c>
      <c r="O82" s="45">
        <v>0</v>
      </c>
      <c r="P82" s="46" t="s">
        <v>57</v>
      </c>
      <c r="Q82" s="47" t="s">
        <v>29</v>
      </c>
    </row>
    <row r="83" spans="1:17" s="23" customFormat="1" ht="36.75" customHeight="1" thickBot="1" x14ac:dyDescent="0.35">
      <c r="A83" s="79" t="s">
        <v>20</v>
      </c>
      <c r="B83" s="80"/>
      <c r="C83" s="42"/>
      <c r="D83" s="42"/>
      <c r="E83" s="38"/>
      <c r="F83" s="38"/>
      <c r="G83" s="38"/>
      <c r="H83" s="38"/>
      <c r="I83" s="38"/>
      <c r="J83" s="39">
        <f t="shared" ref="J83:O83" si="14">SUM(J82)</f>
        <v>13000000</v>
      </c>
      <c r="K83" s="39">
        <f t="shared" si="14"/>
        <v>13000000</v>
      </c>
      <c r="L83" s="39">
        <f t="shared" si="14"/>
        <v>0</v>
      </c>
      <c r="M83" s="39">
        <f t="shared" si="14"/>
        <v>0</v>
      </c>
      <c r="N83" s="39">
        <f t="shared" si="14"/>
        <v>13000000</v>
      </c>
      <c r="O83" s="39">
        <f t="shared" si="14"/>
        <v>0</v>
      </c>
      <c r="P83" s="41"/>
      <c r="Q83" s="40"/>
    </row>
    <row r="84" spans="1:17" s="23" customFormat="1" ht="44.25" customHeight="1" x14ac:dyDescent="0.25">
      <c r="A84" s="77" t="s">
        <v>38</v>
      </c>
      <c r="B84" s="78"/>
      <c r="C84" s="78"/>
      <c r="D84" s="78"/>
      <c r="E84" s="50"/>
      <c r="F84" s="50"/>
      <c r="G84" s="50"/>
      <c r="H84" s="51"/>
      <c r="I84" s="51"/>
      <c r="J84" s="52">
        <f>SUM(J83)</f>
        <v>13000000</v>
      </c>
      <c r="K84" s="52">
        <f>SUM(K85:K87)</f>
        <v>13000000</v>
      </c>
      <c r="L84" s="52">
        <f>SUM(L82)</f>
        <v>0</v>
      </c>
      <c r="M84" s="52">
        <f>SUM(M82)</f>
        <v>0</v>
      </c>
      <c r="N84" s="52">
        <f>SUM(N82)</f>
        <v>13000000</v>
      </c>
      <c r="O84" s="52">
        <f>SUM(O82)</f>
        <v>0</v>
      </c>
      <c r="P84" s="53"/>
      <c r="Q84" s="54"/>
    </row>
    <row r="85" spans="1:17" s="23" customFormat="1" ht="45.75" customHeight="1" x14ac:dyDescent="0.25">
      <c r="A85" s="24" t="s">
        <v>33</v>
      </c>
      <c r="B85" s="25"/>
      <c r="C85" s="28"/>
      <c r="D85" s="25"/>
      <c r="E85" s="25"/>
      <c r="F85" s="25"/>
      <c r="G85" s="25"/>
      <c r="H85" s="25"/>
      <c r="I85" s="25"/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32"/>
      <c r="Q85" s="34"/>
    </row>
    <row r="86" spans="1:17" s="23" customFormat="1" ht="39" customHeight="1" x14ac:dyDescent="0.25">
      <c r="A86" s="26" t="s">
        <v>42</v>
      </c>
      <c r="B86" s="27"/>
      <c r="C86" s="30"/>
      <c r="D86" s="27"/>
      <c r="E86" s="27"/>
      <c r="F86" s="27"/>
      <c r="G86" s="27"/>
      <c r="H86" s="27"/>
      <c r="I86" s="27"/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3"/>
      <c r="Q86" s="35"/>
    </row>
    <row r="87" spans="1:17" s="23" customFormat="1" ht="45" customHeight="1" thickBot="1" x14ac:dyDescent="0.3">
      <c r="A87" s="56" t="s">
        <v>43</v>
      </c>
      <c r="B87" s="57"/>
      <c r="C87" s="57"/>
      <c r="D87" s="57"/>
      <c r="E87" s="57"/>
      <c r="F87" s="57"/>
      <c r="G87" s="57"/>
      <c r="H87" s="57"/>
      <c r="I87" s="57"/>
      <c r="J87" s="58">
        <f t="shared" ref="J87:O87" si="15">SUM(J82)</f>
        <v>13000000</v>
      </c>
      <c r="K87" s="58">
        <f t="shared" si="15"/>
        <v>13000000</v>
      </c>
      <c r="L87" s="58">
        <f t="shared" si="15"/>
        <v>0</v>
      </c>
      <c r="M87" s="58">
        <f t="shared" si="15"/>
        <v>0</v>
      </c>
      <c r="N87" s="58">
        <f>SUM(N82)</f>
        <v>13000000</v>
      </c>
      <c r="O87" s="58">
        <f t="shared" si="15"/>
        <v>0</v>
      </c>
      <c r="P87" s="36"/>
      <c r="Q87" s="37"/>
    </row>
    <row r="88" spans="1:17" s="9" customFormat="1" ht="60" customHeight="1" thickBot="1" x14ac:dyDescent="0.3">
      <c r="A88" s="81" t="s">
        <v>54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3"/>
    </row>
    <row r="89" spans="1:17" s="23" customFormat="1" ht="90" customHeight="1" thickBot="1" x14ac:dyDescent="0.3">
      <c r="A89" s="43">
        <v>1</v>
      </c>
      <c r="B89" s="55" t="s">
        <v>21</v>
      </c>
      <c r="C89" s="55" t="s">
        <v>21</v>
      </c>
      <c r="D89" s="55" t="s">
        <v>21</v>
      </c>
      <c r="E89" s="55" t="s">
        <v>21</v>
      </c>
      <c r="F89" s="55" t="s">
        <v>21</v>
      </c>
      <c r="G89" s="55" t="s">
        <v>21</v>
      </c>
      <c r="H89" s="55" t="s">
        <v>21</v>
      </c>
      <c r="I89" s="55" t="s">
        <v>21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6" t="s">
        <v>54</v>
      </c>
      <c r="Q89" s="47" t="s">
        <v>21</v>
      </c>
    </row>
    <row r="90" spans="1:17" s="23" customFormat="1" ht="41.25" customHeight="1" thickBot="1" x14ac:dyDescent="0.35">
      <c r="A90" s="79" t="s">
        <v>49</v>
      </c>
      <c r="B90" s="80"/>
      <c r="C90" s="42"/>
      <c r="D90" s="42"/>
      <c r="E90" s="38"/>
      <c r="F90" s="38"/>
      <c r="G90" s="38"/>
      <c r="H90" s="38"/>
      <c r="I90" s="38"/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41"/>
      <c r="Q90" s="40"/>
    </row>
    <row r="91" spans="1:17" s="23" customFormat="1" ht="41.25" customHeight="1" x14ac:dyDescent="0.25">
      <c r="A91" s="77" t="s">
        <v>50</v>
      </c>
      <c r="B91" s="78"/>
      <c r="C91" s="78"/>
      <c r="D91" s="78"/>
      <c r="E91" s="50"/>
      <c r="F91" s="50"/>
      <c r="G91" s="50"/>
      <c r="H91" s="51"/>
      <c r="I91" s="51"/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3"/>
      <c r="Q91" s="54"/>
    </row>
    <row r="92" spans="1:17" s="23" customFormat="1" ht="41.25" customHeight="1" x14ac:dyDescent="0.25">
      <c r="A92" s="24" t="s">
        <v>33</v>
      </c>
      <c r="B92" s="25"/>
      <c r="C92" s="28"/>
      <c r="D92" s="25"/>
      <c r="E92" s="25"/>
      <c r="F92" s="25"/>
      <c r="G92" s="25"/>
      <c r="H92" s="25"/>
      <c r="I92" s="25"/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32"/>
      <c r="Q92" s="34"/>
    </row>
    <row r="93" spans="1:17" s="23" customFormat="1" ht="41.25" customHeight="1" x14ac:dyDescent="0.25">
      <c r="A93" s="26" t="s">
        <v>42</v>
      </c>
      <c r="B93" s="27"/>
      <c r="C93" s="30"/>
      <c r="D93" s="27"/>
      <c r="E93" s="27"/>
      <c r="F93" s="27"/>
      <c r="G93" s="27"/>
      <c r="H93" s="27"/>
      <c r="I93" s="27"/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3"/>
      <c r="Q93" s="35"/>
    </row>
    <row r="94" spans="1:17" s="23" customFormat="1" ht="41.25" customHeight="1" thickBot="1" x14ac:dyDescent="0.3">
      <c r="A94" s="56" t="s">
        <v>40</v>
      </c>
      <c r="B94" s="57"/>
      <c r="C94" s="57"/>
      <c r="D94" s="57"/>
      <c r="E94" s="57"/>
      <c r="F94" s="57"/>
      <c r="G94" s="57"/>
      <c r="H94" s="57"/>
      <c r="I94" s="57"/>
      <c r="J94" s="58">
        <v>0</v>
      </c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36"/>
      <c r="Q94" s="37"/>
    </row>
    <row r="95" spans="1:17" s="9" customFormat="1" ht="60" customHeight="1" thickBot="1" x14ac:dyDescent="0.3">
      <c r="A95" s="74" t="s">
        <v>76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6"/>
    </row>
    <row r="96" spans="1:17" ht="51" customHeight="1" x14ac:dyDescent="0.25">
      <c r="A96" s="77" t="s">
        <v>69</v>
      </c>
      <c r="B96" s="78"/>
      <c r="C96" s="78"/>
      <c r="D96" s="78"/>
      <c r="E96" s="50"/>
      <c r="F96" s="50"/>
      <c r="G96" s="50"/>
      <c r="H96" s="51"/>
      <c r="I96" s="51"/>
      <c r="J96" s="73">
        <f>SUM(J10,J20,J27,J35,J42,J49,J56,J63,J70,J77,J84,J91)</f>
        <v>123648990.73999999</v>
      </c>
      <c r="K96" s="73">
        <f>SUM(K97:K99)</f>
        <v>123648990.73999999</v>
      </c>
      <c r="L96" s="73">
        <f>SUM(L10,L20,L27,L35,L42,L49,L56,L63,L70,L77,L84,L91)</f>
        <v>45181000</v>
      </c>
      <c r="M96" s="73">
        <f>SUM(M10,M20,M27,M35,M42,M49,M56,M63,M70,M77,M84,M91)</f>
        <v>74075618</v>
      </c>
      <c r="N96" s="73">
        <f>SUM(N10,N20,N27,N35,N42,N49,N56,N63,N70,N77,N84,N91)</f>
        <v>22066758.699999999</v>
      </c>
      <c r="O96" s="73">
        <f>SUM(O10,O20,O27,O35,O42,O49,O56,O63,O70,O77,O84,O91)</f>
        <v>5757630</v>
      </c>
      <c r="P96" s="53"/>
      <c r="Q96" s="54"/>
    </row>
    <row r="97" spans="1:17" ht="47.25" customHeight="1" x14ac:dyDescent="0.25">
      <c r="A97" s="24" t="s">
        <v>33</v>
      </c>
      <c r="B97" s="25"/>
      <c r="C97" s="28"/>
      <c r="D97" s="25"/>
      <c r="E97" s="25"/>
      <c r="F97" s="25"/>
      <c r="G97" s="25"/>
      <c r="H97" s="25"/>
      <c r="I97" s="25"/>
      <c r="J97" s="29">
        <f>SUM(J11,J21,J28,J36,J43,J50,J57,J64,J71,J78,J85,J92)</f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32"/>
      <c r="Q97" s="34"/>
    </row>
    <row r="98" spans="1:17" ht="44.25" customHeight="1" x14ac:dyDescent="0.25">
      <c r="A98" s="26" t="s">
        <v>70</v>
      </c>
      <c r="B98" s="27"/>
      <c r="C98" s="30"/>
      <c r="D98" s="27"/>
      <c r="E98" s="27"/>
      <c r="F98" s="27"/>
      <c r="G98" s="27"/>
      <c r="H98" s="27"/>
      <c r="I98" s="27"/>
      <c r="J98" s="31">
        <f>SUM(J12,J22,J29,J37,J44,J51,J58,J65,J72,J79,J86,J93)</f>
        <v>110508990.73999999</v>
      </c>
      <c r="K98" s="31">
        <f>SUM(K12,K22,K29,K37,K44,K51,K58,K65,K72,K79,K86,K93)</f>
        <v>110508990.73999999</v>
      </c>
      <c r="L98" s="31">
        <f>SUM(L12,L22,L29,L37,L44,L51,L58,L65,L72,L79,L86,L93)</f>
        <v>45181000</v>
      </c>
      <c r="M98" s="31">
        <f>SUM(M12,M22,M29,M37,M44,M51,M58,M65,M72,M79,M86,M93)</f>
        <v>50643602.039999999</v>
      </c>
      <c r="N98" s="31">
        <f>SUM(N12,N22,N29,N37,N44,N51,N58,N65,N72,N79,N86,N93)</f>
        <v>8926758.6999999993</v>
      </c>
      <c r="O98" s="31">
        <f>SUM(O12,O22,O29,O37,O44,O51,O58,O65,O72,O79,O86,O93)</f>
        <v>5757630</v>
      </c>
      <c r="P98" s="33"/>
      <c r="Q98" s="35"/>
    </row>
    <row r="99" spans="1:17" ht="50.25" customHeight="1" thickBot="1" x14ac:dyDescent="0.3">
      <c r="A99" s="56" t="s">
        <v>71</v>
      </c>
      <c r="B99" s="57"/>
      <c r="C99" s="57"/>
      <c r="D99" s="57"/>
      <c r="E99" s="57"/>
      <c r="F99" s="57"/>
      <c r="G99" s="57"/>
      <c r="H99" s="57"/>
      <c r="I99" s="57"/>
      <c r="J99" s="58">
        <f>SUM(J13,J23,J30,J38,J45,J52,J59,J66,J73,J80,J87,J94)</f>
        <v>13140000</v>
      </c>
      <c r="K99" s="58">
        <f t="shared" ref="K99:O99" si="16">SUM(K13,K23,K30,K38,K45,K52,K59,K66,K73,K80,K87,K94)</f>
        <v>13140000</v>
      </c>
      <c r="L99" s="58">
        <f t="shared" si="16"/>
        <v>0</v>
      </c>
      <c r="M99" s="58">
        <f t="shared" si="16"/>
        <v>0</v>
      </c>
      <c r="N99" s="58">
        <f t="shared" si="16"/>
        <v>13140000</v>
      </c>
      <c r="O99" s="58">
        <f t="shared" si="16"/>
        <v>0</v>
      </c>
      <c r="P99" s="36"/>
      <c r="Q99" s="37"/>
    </row>
  </sheetData>
  <mergeCells count="60">
    <mergeCell ref="A5:Q5"/>
    <mergeCell ref="A14:Q14"/>
    <mergeCell ref="A24:Q24"/>
    <mergeCell ref="A17:B17"/>
    <mergeCell ref="A19:B19"/>
    <mergeCell ref="A20:D20"/>
    <mergeCell ref="B15:B16"/>
    <mergeCell ref="C15:C16"/>
    <mergeCell ref="B6:B8"/>
    <mergeCell ref="C6:C8"/>
    <mergeCell ref="A9:B9"/>
    <mergeCell ref="A10:D10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41:B41"/>
    <mergeCell ref="A42:D42"/>
    <mergeCell ref="A48:B48"/>
    <mergeCell ref="A46:Q46"/>
    <mergeCell ref="A26:B26"/>
    <mergeCell ref="A27:D27"/>
    <mergeCell ref="A35:D35"/>
    <mergeCell ref="A31:Q31"/>
    <mergeCell ref="A34:B34"/>
    <mergeCell ref="A39:Q39"/>
    <mergeCell ref="B32:B33"/>
    <mergeCell ref="C32:C33"/>
    <mergeCell ref="A96:D96"/>
    <mergeCell ref="A88:Q88"/>
    <mergeCell ref="A90:B90"/>
    <mergeCell ref="A91:D91"/>
    <mergeCell ref="A74:Q74"/>
    <mergeCell ref="A76:B76"/>
    <mergeCell ref="A77:D77"/>
    <mergeCell ref="A81:Q81"/>
    <mergeCell ref="A83:B83"/>
    <mergeCell ref="A84:D84"/>
    <mergeCell ref="A95:Q95"/>
    <mergeCell ref="A49:D49"/>
    <mergeCell ref="A55:B55"/>
    <mergeCell ref="A53:Q53"/>
    <mergeCell ref="A62:B62"/>
    <mergeCell ref="A63:D63"/>
    <mergeCell ref="A67:Q67"/>
    <mergeCell ref="A69:B69"/>
    <mergeCell ref="A70:D70"/>
    <mergeCell ref="A60:Q60"/>
    <mergeCell ref="A56:D56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2025_ЦЗ</vt:lpstr>
      <vt:lpstr>Лист2</vt:lpstr>
      <vt:lpstr>'2025_ЦЗ'!Область_печати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u1485</cp:lastModifiedBy>
  <cp:lastPrinted>2023-12-27T12:41:30Z</cp:lastPrinted>
  <dcterms:created xsi:type="dcterms:W3CDTF">2021-07-02T07:35:59Z</dcterms:created>
  <dcterms:modified xsi:type="dcterms:W3CDTF">2025-01-22T12:54:33Z</dcterms:modified>
</cp:coreProperties>
</file>