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На сайт\"/>
    </mc:Choice>
  </mc:AlternateContent>
  <bookViews>
    <workbookView xWindow="-120" yWindow="-120" windowWidth="29040" windowHeight="15840"/>
  </bookViews>
  <sheets>
    <sheet name="2025_ЦЗ" sheetId="1" r:id="rId1"/>
    <sheet name="Лист2" sheetId="4" state="hidden" r:id="rId2"/>
  </sheets>
  <definedNames>
    <definedName name="_xlnm.Print_Area" localSheetId="0">'2025_ЦЗ'!$A$1:$Q$100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9" i="1" l="1"/>
  <c r="K97" i="1"/>
  <c r="K98" i="1"/>
  <c r="L98" i="1"/>
  <c r="M98" i="1"/>
  <c r="N98" i="1"/>
  <c r="O98" i="1"/>
  <c r="K99" i="1"/>
  <c r="L99" i="1"/>
  <c r="M99" i="1"/>
  <c r="N99" i="1"/>
  <c r="O99" i="1"/>
  <c r="K100" i="1"/>
  <c r="L100" i="1"/>
  <c r="M100" i="1"/>
  <c r="N100" i="1"/>
  <c r="O100" i="1"/>
  <c r="J98" i="1"/>
  <c r="J100" i="1"/>
  <c r="L97" i="1"/>
  <c r="M97" i="1"/>
  <c r="N97" i="1"/>
  <c r="O97" i="1"/>
  <c r="J97" i="1"/>
  <c r="L95" i="1"/>
  <c r="O94" i="1"/>
  <c r="O92" i="1"/>
  <c r="O95" i="1" s="1"/>
  <c r="L92" i="1"/>
  <c r="K92" i="1"/>
  <c r="K95" i="1" s="1"/>
  <c r="O91" i="1"/>
  <c r="N91" i="1"/>
  <c r="N92" i="1" s="1"/>
  <c r="N95" i="1" s="1"/>
  <c r="M91" i="1"/>
  <c r="M92" i="1" s="1"/>
  <c r="M95" i="1" s="1"/>
  <c r="L91" i="1"/>
  <c r="K91" i="1"/>
  <c r="J91" i="1"/>
  <c r="J92" i="1" s="1"/>
  <c r="J95" i="1" s="1"/>
  <c r="K88" i="1"/>
  <c r="L88" i="1"/>
  <c r="M88" i="1"/>
  <c r="N88" i="1"/>
  <c r="O88" i="1"/>
  <c r="J88" i="1"/>
  <c r="K84" i="1"/>
  <c r="L84" i="1"/>
  <c r="M84" i="1"/>
  <c r="N84" i="1"/>
  <c r="N85" i="1" s="1"/>
  <c r="O84" i="1"/>
  <c r="L85" i="1"/>
  <c r="M85" i="1"/>
  <c r="O85" i="1"/>
  <c r="J85" i="1"/>
  <c r="J84" i="1"/>
  <c r="J82" i="1"/>
  <c r="K76" i="1"/>
  <c r="K79" i="1"/>
  <c r="L79" i="1"/>
  <c r="M79" i="1"/>
  <c r="N79" i="1"/>
  <c r="O79" i="1"/>
  <c r="J79" i="1"/>
  <c r="J75" i="1"/>
  <c r="J76" i="1" s="1"/>
  <c r="K69" i="1"/>
  <c r="K72" i="1"/>
  <c r="L72" i="1"/>
  <c r="M72" i="1"/>
  <c r="N72" i="1"/>
  <c r="O72" i="1"/>
  <c r="J72" i="1"/>
  <c r="K68" i="1"/>
  <c r="L68" i="1"/>
  <c r="L69" i="1" s="1"/>
  <c r="M68" i="1"/>
  <c r="N68" i="1"/>
  <c r="N69" i="1" s="1"/>
  <c r="O68" i="1"/>
  <c r="M69" i="1"/>
  <c r="O69" i="1"/>
  <c r="J69" i="1"/>
  <c r="J68" i="1"/>
  <c r="L65" i="1"/>
  <c r="O64" i="1"/>
  <c r="O62" i="1"/>
  <c r="O65" i="1" s="1"/>
  <c r="L62" i="1"/>
  <c r="K62" i="1"/>
  <c r="K65" i="1" s="1"/>
  <c r="O61" i="1"/>
  <c r="N61" i="1"/>
  <c r="N62" i="1" s="1"/>
  <c r="N65" i="1" s="1"/>
  <c r="M61" i="1"/>
  <c r="M62" i="1" s="1"/>
  <c r="M65" i="1" s="1"/>
  <c r="L61" i="1"/>
  <c r="K61" i="1"/>
  <c r="J61" i="1"/>
  <c r="J62" i="1" s="1"/>
  <c r="J65" i="1" s="1"/>
  <c r="K58" i="1"/>
  <c r="L58" i="1"/>
  <c r="M58" i="1"/>
  <c r="N58" i="1"/>
  <c r="O58" i="1"/>
  <c r="J58" i="1"/>
  <c r="K54" i="1"/>
  <c r="L54" i="1"/>
  <c r="M54" i="1"/>
  <c r="N54" i="1"/>
  <c r="O54" i="1"/>
  <c r="L55" i="1"/>
  <c r="M55" i="1"/>
  <c r="N55" i="1"/>
  <c r="O55" i="1"/>
  <c r="J55" i="1"/>
  <c r="J54" i="1"/>
  <c r="K48" i="1"/>
  <c r="K50" i="1"/>
  <c r="L50" i="1"/>
  <c r="M50" i="1"/>
  <c r="N50" i="1"/>
  <c r="O50" i="1"/>
  <c r="J50" i="1"/>
  <c r="K47" i="1"/>
  <c r="L47" i="1"/>
  <c r="M47" i="1"/>
  <c r="N47" i="1"/>
  <c r="N48" i="1" s="1"/>
  <c r="O47" i="1"/>
  <c r="L48" i="1"/>
  <c r="M48" i="1"/>
  <c r="O48" i="1"/>
  <c r="J48" i="1"/>
  <c r="J47" i="1"/>
  <c r="N44" i="1"/>
  <c r="N41" i="1"/>
  <c r="K41" i="1"/>
  <c r="K44" i="1"/>
  <c r="L44" i="1"/>
  <c r="M44" i="1"/>
  <c r="O44" i="1"/>
  <c r="J44" i="1"/>
  <c r="K40" i="1"/>
  <c r="L40" i="1"/>
  <c r="L41" i="1" s="1"/>
  <c r="M40" i="1"/>
  <c r="N40" i="1"/>
  <c r="O40" i="1"/>
  <c r="M41" i="1"/>
  <c r="O41" i="1"/>
  <c r="J41" i="1"/>
  <c r="J40" i="1"/>
  <c r="L20" i="1"/>
  <c r="M20" i="1"/>
  <c r="N20" i="1"/>
  <c r="O20" i="1"/>
  <c r="J20" i="1"/>
  <c r="K22" i="1"/>
  <c r="L22" i="1"/>
  <c r="M22" i="1"/>
  <c r="N22" i="1"/>
  <c r="O22" i="1"/>
  <c r="K23" i="1"/>
  <c r="L23" i="1"/>
  <c r="M23" i="1"/>
  <c r="N23" i="1"/>
  <c r="O23" i="1"/>
  <c r="J22" i="1"/>
  <c r="J23" i="1"/>
  <c r="O36" i="1"/>
  <c r="O33" i="1"/>
  <c r="O34" i="1" s="1"/>
  <c r="O37" i="1" s="1"/>
  <c r="N33" i="1"/>
  <c r="N34" i="1" s="1"/>
  <c r="N37" i="1" s="1"/>
  <c r="M33" i="1"/>
  <c r="M34" i="1" s="1"/>
  <c r="M37" i="1" s="1"/>
  <c r="L33" i="1"/>
  <c r="L34" i="1" s="1"/>
  <c r="L37" i="1" s="1"/>
  <c r="K33" i="1"/>
  <c r="K34" i="1" s="1"/>
  <c r="K37" i="1" s="1"/>
  <c r="J33" i="1"/>
  <c r="J34" i="1" s="1"/>
  <c r="J37" i="1" s="1"/>
  <c r="O29" i="1"/>
  <c r="O26" i="1"/>
  <c r="O27" i="1" s="1"/>
  <c r="O30" i="1" s="1"/>
  <c r="N26" i="1"/>
  <c r="N27" i="1" s="1"/>
  <c r="N30" i="1" s="1"/>
  <c r="M26" i="1"/>
  <c r="M27" i="1" s="1"/>
  <c r="M30" i="1" s="1"/>
  <c r="L26" i="1"/>
  <c r="L27" i="1" s="1"/>
  <c r="L30" i="1" s="1"/>
  <c r="K26" i="1"/>
  <c r="K27" i="1" s="1"/>
  <c r="K30" i="1" s="1"/>
  <c r="J26" i="1"/>
  <c r="J27" i="1" s="1"/>
  <c r="J30" i="1" s="1"/>
  <c r="O10" i="1"/>
  <c r="O7" i="1"/>
  <c r="O8" i="1" s="1"/>
  <c r="O11" i="1" s="1"/>
  <c r="N7" i="1"/>
  <c r="N8" i="1" s="1"/>
  <c r="N11" i="1" s="1"/>
  <c r="M7" i="1"/>
  <c r="M8" i="1" s="1"/>
  <c r="M11" i="1" s="1"/>
  <c r="L7" i="1"/>
  <c r="L8" i="1" s="1"/>
  <c r="L11" i="1" s="1"/>
  <c r="K7" i="1"/>
  <c r="K8" i="1" s="1"/>
  <c r="K11" i="1" s="1"/>
  <c r="J7" i="1"/>
  <c r="J8" i="1" s="1"/>
  <c r="J11" i="1" s="1"/>
  <c r="J46" i="1" l="1"/>
  <c r="J14" i="1"/>
  <c r="L19" i="1"/>
  <c r="M19" i="1"/>
  <c r="N19" i="1"/>
  <c r="O19" i="1"/>
  <c r="J19" i="1"/>
  <c r="L16" i="1"/>
  <c r="M16" i="1"/>
  <c r="N16" i="1"/>
  <c r="O16" i="1"/>
  <c r="J16" i="1"/>
  <c r="L14" i="1"/>
  <c r="M14" i="1"/>
  <c r="N14" i="1"/>
  <c r="O14" i="1"/>
  <c r="K67" i="1"/>
  <c r="J67" i="1" s="1"/>
  <c r="K83" i="1" l="1"/>
  <c r="K53" i="1"/>
  <c r="K18" i="1"/>
  <c r="K17" i="1"/>
  <c r="K19" i="1" l="1"/>
  <c r="K74" i="1"/>
  <c r="K15" i="1" l="1"/>
  <c r="K16" i="1" s="1"/>
  <c r="K81" i="1" l="1"/>
  <c r="O87" i="1" l="1"/>
  <c r="M87" i="1"/>
  <c r="L87" i="1"/>
  <c r="O82" i="1"/>
  <c r="N82" i="1"/>
  <c r="M82" i="1"/>
  <c r="L82" i="1"/>
  <c r="K82" i="1"/>
  <c r="O71" i="1"/>
  <c r="K13" i="1"/>
  <c r="K14" i="1" s="1"/>
  <c r="N75" i="1" l="1"/>
  <c r="N76" i="1" s="1"/>
  <c r="K75" i="1"/>
  <c r="O75" i="1"/>
  <c r="O76" i="1" s="1"/>
  <c r="L75" i="1"/>
  <c r="L76" i="1" s="1"/>
  <c r="M75" i="1"/>
  <c r="M76" i="1" s="1"/>
  <c r="O57" i="1"/>
  <c r="O51" i="1" l="1"/>
  <c r="O43" i="1"/>
  <c r="K20" i="1" l="1"/>
  <c r="K55" i="1"/>
  <c r="K85" i="1"/>
</calcChain>
</file>

<file path=xl/sharedStrings.xml><?xml version="1.0" encoding="utf-8"?>
<sst xmlns="http://schemas.openxmlformats.org/spreadsheetml/2006/main" count="250" uniqueCount="79">
  <si>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</si>
  <si>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</si>
  <si>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</si>
  <si>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</si>
  <si>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</si>
  <si>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</si>
  <si>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</si>
  <si>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</si>
  <si>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</si>
  <si>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</si>
  <si>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</si>
  <si>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</si>
  <si>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</si>
  <si>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</si>
  <si>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</si>
  <si>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</si>
  <si>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</si>
  <si>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</si>
  <si>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</si>
  <si>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 xml:space="preserve">Администрация Лев-Толстовского сельсовета Лев-Толстовского муниципального района Липецкой области Российской Федерации </t>
  </si>
  <si>
    <t>Всего 2 закупки</t>
  </si>
  <si>
    <t>февраль</t>
  </si>
  <si>
    <t>0 закупок в рамках нац.проектов</t>
  </si>
  <si>
    <t>1 закупка в рамках гос.программы</t>
  </si>
  <si>
    <t>1 закупка, относящаяся к категории "Прочие"</t>
  </si>
  <si>
    <t>Всего 1 закупка</t>
  </si>
  <si>
    <t>0 закупок в рамках гос.программы</t>
  </si>
  <si>
    <t>Поставка автомобильного топлива</t>
  </si>
  <si>
    <t>Администрация  Лев-Толстовского муниципального района</t>
  </si>
  <si>
    <t>май</t>
  </si>
  <si>
    <t>июнь</t>
  </si>
  <si>
    <t>2 закупки в рамках гос.программы</t>
  </si>
  <si>
    <t>Выполнение работ  по ямочному ремонту автомобильных дорог в п. Лев Толстой Лев – Толстовского муниципального района Липецкой области</t>
  </si>
  <si>
    <t>-</t>
  </si>
  <si>
    <t>42.11.20.200</t>
  </si>
  <si>
    <t>июль</t>
  </si>
  <si>
    <t>сентябрь</t>
  </si>
  <si>
    <t>октябрь</t>
  </si>
  <si>
    <t>ноябрь</t>
  </si>
  <si>
    <t>19.20.21.135</t>
  </si>
  <si>
    <t>Ремонт автомобильных дорог общего пользования местного значения в Лев-Толстовском муниципальном районе</t>
  </si>
  <si>
    <t>Создание мест (площадок) накопления твердых коммунальных отходов, а также на приобретение, размещение контейнеров, бункеров</t>
  </si>
  <si>
    <t>Услуги, связанные с осуществлением регулярных перевозок пассажиров и багажа по муниципальным маршрутам регулярных перевозок Лев-Толстовского муниципального района на 2 полугодие 2025 года</t>
  </si>
  <si>
    <t>МБУ "Служба по обеспечению деятельности ОМС"</t>
  </si>
  <si>
    <t>Автомобильное топливо</t>
  </si>
  <si>
    <t>253481101297448120100100040001920244</t>
  </si>
  <si>
    <t>19.20</t>
  </si>
  <si>
    <t>МБУ "Благоустройство"</t>
  </si>
  <si>
    <t>Краска</t>
  </si>
  <si>
    <t>20.30</t>
  </si>
  <si>
    <t>Масла и технические жидкости для автомобилей</t>
  </si>
  <si>
    <t>20.59                                                                           19.20</t>
  </si>
  <si>
    <t>Концентрат минеральный Галит</t>
  </si>
  <si>
    <t>08.93</t>
  </si>
  <si>
    <t>3 закупки, относящиеся к категории "Прочие"</t>
  </si>
  <si>
    <t>2 закупки, относящиеся к категории "Прочие"</t>
  </si>
  <si>
    <t>42.11</t>
  </si>
  <si>
    <t>49.31</t>
  </si>
  <si>
    <t>43.99</t>
  </si>
  <si>
    <r>
      <t xml:space="preserve">График централизованного определения поставщика (подрядчика, исполнителя) на 2025 год,
осуществляемого МКУ "Центр по бухгалтерским услугам и закупкам Лев-Толстовского муниципального района" 
по состоянию на 01.01.2025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</si>
  <si>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эл. аукцион</t>
  </si>
  <si>
    <t>январь</t>
  </si>
  <si>
    <t>Всего 0 закупок</t>
  </si>
  <si>
    <t>Итого 0 закупок для 0 заказчиков, в т.ч.</t>
  </si>
  <si>
    <t>март</t>
  </si>
  <si>
    <t>апрель</t>
  </si>
  <si>
    <t>0 закупок, относящихся к категории "Прочие"</t>
  </si>
  <si>
    <t>Государственная программа "Развитие транспортной системы Липецкой области"</t>
  </si>
  <si>
    <t>Итого 4 закупки для 3 заказчиков, в т.ч.</t>
  </si>
  <si>
    <t>Государственная программа "Охрана окружающей среды, воспроизводство и рациональное использование природных ресурсов Липецкой области"</t>
  </si>
  <si>
    <t>Итого 1 закупка для 1 заказчика, в т.ч.</t>
  </si>
  <si>
    <t>август</t>
  </si>
  <si>
    <t>Итого 2 закупки для 2 заказчиков, в т.ч.</t>
  </si>
  <si>
    <t>декабрь</t>
  </si>
  <si>
    <t>ВСЕГО 2025</t>
  </si>
  <si>
    <t>9 закупок, относящихся к категории "Прочие"</t>
  </si>
  <si>
    <t>Всего 11 закупок для 4 заказчиков, в т.ч.</t>
  </si>
  <si>
    <t>федеральный 
бюджет, руб.</t>
  </si>
  <si>
    <t xml:space="preserve">Согласовано:                                                                                                    
Начальник отдела финансов администрации Лев-Толстовского муниципального района Липецкой области Российской Федерации 
Булычева Т.В.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</si>
</sst>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[$-419]mmmm\ yyyy;@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0" xfId="0" applyFont="1"/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2" fillId="0" borderId="0" xfId="0" applyFont="1"/>
    <xf numFmtId="0" fontId="20" fillId="0" borderId="0" xfId="0" applyFont="1"/>
    <xf numFmtId="0" fontId="9" fillId="6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4" fontId="21" fillId="0" borderId="0" xfId="0" applyNumberFormat="1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vertical="center"/>
    </xf>
    <xf numFmtId="4" fontId="10" fillId="5" borderId="23" xfId="0" applyNumberFormat="1" applyFont="1" applyFill="1" applyBorder="1" applyAlignment="1">
      <alignment horizontal="center" vertical="center"/>
    </xf>
    <xf numFmtId="4" fontId="2" fillId="5" borderId="23" xfId="0" applyNumberFormat="1" applyFont="1" applyFill="1" applyBorder="1" applyAlignment="1">
      <alignment horizontal="center" vertical="center"/>
    </xf>
    <xf numFmtId="4" fontId="2" fillId="5" borderId="25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4" fillId="0" borderId="0" xfId="0" applyFont="1" applyFill="1"/>
    <xf numFmtId="0" fontId="18" fillId="7" borderId="2" xfId="0" applyFont="1" applyFill="1" applyBorder="1" applyAlignment="1">
      <alignment horizontal="center" vertical="center" wrapText="1"/>
    </xf>
    <xf numFmtId="49" fontId="18" fillId="7" borderId="2" xfId="0" applyNumberFormat="1" applyFont="1" applyFill="1" applyBorder="1" applyAlignment="1">
      <alignment horizontal="center" vertical="center" wrapText="1"/>
    </xf>
    <xf numFmtId="4" fontId="18" fillId="7" borderId="2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/>
    </xf>
    <xf numFmtId="4" fontId="11" fillId="0" borderId="22" xfId="0" applyNumberFormat="1" applyFont="1" applyFill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49" fontId="16" fillId="0" borderId="24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166" fontId="16" fillId="0" borderId="24" xfId="0" applyNumberFormat="1" applyFont="1" applyBorder="1" applyAlignment="1">
      <alignment horizontal="center" vertical="center" wrapText="1"/>
    </xf>
    <xf numFmtId="49" fontId="16" fillId="8" borderId="28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" fontId="18" fillId="7" borderId="4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165" fontId="14" fillId="2" borderId="32" xfId="0" applyNumberFormat="1" applyFont="1" applyFill="1" applyBorder="1" applyAlignment="1">
      <alignment vertical="center" wrapText="1"/>
    </xf>
    <xf numFmtId="165" fontId="14" fillId="2" borderId="32" xfId="0" applyNumberFormat="1" applyFont="1" applyFill="1" applyBorder="1" applyAlignment="1">
      <alignment horizontal="center" vertical="center" wrapText="1"/>
    </xf>
    <xf numFmtId="4" fontId="14" fillId="2" borderId="32" xfId="0" applyNumberFormat="1" applyFont="1" applyFill="1" applyBorder="1" applyAlignment="1">
      <alignment horizontal="center" vertical="center" wrapText="1"/>
    </xf>
    <xf numFmtId="0" fontId="14" fillId="2" borderId="32" xfId="0" applyFont="1" applyFill="1" applyBorder="1"/>
    <xf numFmtId="0" fontId="14" fillId="2" borderId="33" xfId="0" applyFont="1" applyFill="1" applyBorder="1"/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 wrapText="1"/>
    </xf>
    <xf numFmtId="49" fontId="18" fillId="5" borderId="23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center" wrapText="1"/>
    </xf>
    <xf numFmtId="166" fontId="18" fillId="5" borderId="23" xfId="0" applyNumberFormat="1" applyFont="1" applyFill="1" applyBorder="1" applyAlignment="1">
      <alignment horizontal="center" vertical="center" wrapText="1"/>
    </xf>
    <xf numFmtId="49" fontId="18" fillId="9" borderId="25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3" fillId="10" borderId="30" xfId="0" applyFont="1" applyFill="1" applyBorder="1" applyAlignment="1">
      <alignment horizontal="center" vertical="center" wrapText="1"/>
    </xf>
    <xf numFmtId="0" fontId="13" fillId="10" borderId="34" xfId="0" applyFont="1" applyFill="1" applyBorder="1" applyAlignment="1">
      <alignment horizontal="center" vertical="center" wrapText="1"/>
    </xf>
    <xf numFmtId="0" fontId="13" fillId="10" borderId="35" xfId="0" applyFont="1" applyFill="1" applyBorder="1" applyAlignment="1">
      <alignment horizontal="center" vertical="center" wrapText="1"/>
    </xf>
    <xf numFmtId="165" fontId="14" fillId="2" borderId="30" xfId="0" applyNumberFormat="1" applyFont="1" applyFill="1" applyBorder="1" applyAlignment="1">
      <alignment horizontal="left" vertical="center" wrapText="1"/>
    </xf>
    <xf numFmtId="165" fontId="14" fillId="2" borderId="31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</cellXfs>
  <cellStyles count="7">
    <cellStyle name="xl191" xfId="4"/>
    <cellStyle name="xl198" xfId="3"/>
    <cellStyle name="xl199" xfId="1"/>
    <cellStyle name="xl200" xfId="2"/>
    <cellStyle name="Обычный" xfId="0" builtinId="0"/>
    <cellStyle name="Обычный 2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5"/>
  <sheetViews>
    <sheetView tabSelected="1" zoomScale="43" zoomScaleNormal="43" zoomScaleSheetLayoutView="40" workbookViewId="0">
      <pane ySplit="4" topLeftCell="A92" activePane="bottomLeft" state="frozen"/>
      <selection pane="bottomLeft" activeCell="D68" sqref="D68"/>
    </sheetView>
  </sheetViews>
  <sheetFormatPr defaultColWidth="9.140625" defaultRowHeight="15" x14ac:dyDescent="0.25"/>
  <cols>
    <col min="1" max="1" width="9.140625" style="14"/>
    <col min="2" max="2" width="45.7109375" style="5" customWidth="1"/>
    <col min="3" max="3" width="25.140625" style="5" customWidth="1"/>
    <col min="4" max="4" width="55.7109375" style="14" customWidth="1"/>
    <col min="5" max="6" width="30.140625" style="14" customWidth="1"/>
    <col min="7" max="7" width="38.5703125" style="2" customWidth="1"/>
    <col min="8" max="8" width="51.42578125" style="3" customWidth="1"/>
    <col min="9" max="9" width="41" style="14" customWidth="1"/>
    <col min="10" max="15" width="30.85546875" style="4" customWidth="1"/>
    <col min="16" max="16" width="30.28515625" style="4" hidden="1" customWidth="1"/>
    <col min="17" max="17" width="30.28515625" style="4" customWidth="1"/>
    <col min="18" max="18" width="16.28515625" style="1" bestFit="1" customWidth="1"/>
    <col min="19" max="16384" width="9.140625" style="1"/>
  </cols>
  <sheetData>
    <row r="1" spans="1:17" ht="129.75" customHeight="1" x14ac:dyDescent="0.35">
      <c r="M1" s="106" t="s">
        <v>78</v>
      </c>
      <c r="N1" s="106"/>
      <c r="O1" s="106"/>
      <c r="P1" s="106"/>
      <c r="Q1" s="17"/>
    </row>
    <row r="2" spans="1:17" ht="141" customHeight="1" thickBot="1" x14ac:dyDescent="0.3">
      <c r="A2" s="109" t="s">
        <v>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ht="67.900000000000006" customHeight="1" x14ac:dyDescent="0.25">
      <c r="A3" s="113" t="s">
        <v>0</v>
      </c>
      <c r="B3" s="115" t="s">
        <v>1</v>
      </c>
      <c r="C3" s="115" t="s">
        <v>9</v>
      </c>
      <c r="D3" s="115" t="s">
        <v>15</v>
      </c>
      <c r="E3" s="115" t="s">
        <v>2</v>
      </c>
      <c r="F3" s="115" t="s">
        <v>6</v>
      </c>
      <c r="G3" s="115" t="s">
        <v>7</v>
      </c>
      <c r="H3" s="117" t="s">
        <v>3</v>
      </c>
      <c r="I3" s="115" t="s">
        <v>4</v>
      </c>
      <c r="J3" s="102" t="s">
        <v>5</v>
      </c>
      <c r="K3" s="110" t="s">
        <v>14</v>
      </c>
      <c r="L3" s="111"/>
      <c r="M3" s="111"/>
      <c r="N3" s="111"/>
      <c r="O3" s="112"/>
      <c r="P3" s="102" t="s">
        <v>8</v>
      </c>
      <c r="Q3" s="107" t="s">
        <v>16</v>
      </c>
    </row>
    <row r="4" spans="1:17" ht="139.15" customHeight="1" thickBot="1" x14ac:dyDescent="0.3">
      <c r="A4" s="114"/>
      <c r="B4" s="116"/>
      <c r="C4" s="116"/>
      <c r="D4" s="116"/>
      <c r="E4" s="116"/>
      <c r="F4" s="116"/>
      <c r="G4" s="116"/>
      <c r="H4" s="118"/>
      <c r="I4" s="116"/>
      <c r="J4" s="103"/>
      <c r="K4" s="15" t="s">
        <v>12</v>
      </c>
      <c r="L4" s="15" t="s">
        <v>77</v>
      </c>
      <c r="M4" s="15" t="s">
        <v>17</v>
      </c>
      <c r="N4" s="15" t="s">
        <v>18</v>
      </c>
      <c r="O4" s="15" t="s">
        <v>13</v>
      </c>
      <c r="P4" s="103"/>
      <c r="Q4" s="108"/>
    </row>
    <row r="5" spans="1:17" s="12" customFormat="1" ht="60" customHeight="1" thickBot="1" x14ac:dyDescent="0.3">
      <c r="A5" s="92" t="s">
        <v>61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4"/>
    </row>
    <row r="6" spans="1:17" s="24" customFormat="1" ht="78" customHeight="1" thickBot="1" x14ac:dyDescent="0.35">
      <c r="A6" s="75">
        <v>1</v>
      </c>
      <c r="B6" s="63" t="s">
        <v>33</v>
      </c>
      <c r="C6" s="63" t="s">
        <v>33</v>
      </c>
      <c r="D6" s="48" t="s">
        <v>33</v>
      </c>
      <c r="E6" s="49" t="s">
        <v>33</v>
      </c>
      <c r="F6" s="49" t="s">
        <v>33</v>
      </c>
      <c r="G6" s="49" t="s">
        <v>33</v>
      </c>
      <c r="H6" s="64" t="s">
        <v>33</v>
      </c>
      <c r="I6" s="48" t="s">
        <v>33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6" t="s">
        <v>61</v>
      </c>
      <c r="Q6" s="67" t="s">
        <v>33</v>
      </c>
    </row>
    <row r="7" spans="1:17" s="13" customFormat="1" ht="32.25" customHeight="1" thickBot="1" x14ac:dyDescent="0.35">
      <c r="A7" s="95" t="s">
        <v>62</v>
      </c>
      <c r="B7" s="96"/>
      <c r="C7" s="78"/>
      <c r="D7" s="78"/>
      <c r="E7" s="79"/>
      <c r="F7" s="79"/>
      <c r="G7" s="79"/>
      <c r="H7" s="79"/>
      <c r="I7" s="79"/>
      <c r="J7" s="80">
        <f>J6</f>
        <v>0</v>
      </c>
      <c r="K7" s="80">
        <f t="shared" ref="K7:O7" si="0">K6</f>
        <v>0</v>
      </c>
      <c r="L7" s="80">
        <f t="shared" si="0"/>
        <v>0</v>
      </c>
      <c r="M7" s="80">
        <f t="shared" si="0"/>
        <v>0</v>
      </c>
      <c r="N7" s="80">
        <f t="shared" si="0"/>
        <v>0</v>
      </c>
      <c r="O7" s="80">
        <f t="shared" si="0"/>
        <v>0</v>
      </c>
      <c r="P7" s="81"/>
      <c r="Q7" s="82"/>
    </row>
    <row r="8" spans="1:17" s="35" customFormat="1" ht="47.25" customHeight="1" x14ac:dyDescent="0.25">
      <c r="A8" s="97" t="s">
        <v>63</v>
      </c>
      <c r="B8" s="98"/>
      <c r="C8" s="98"/>
      <c r="D8" s="98"/>
      <c r="E8" s="18"/>
      <c r="F8" s="18"/>
      <c r="G8" s="18"/>
      <c r="H8" s="19"/>
      <c r="I8" s="19"/>
      <c r="J8" s="20">
        <f>J7</f>
        <v>0</v>
      </c>
      <c r="K8" s="20">
        <f t="shared" ref="K8:O8" si="1">K7</f>
        <v>0</v>
      </c>
      <c r="L8" s="20">
        <f t="shared" si="1"/>
        <v>0</v>
      </c>
      <c r="M8" s="20">
        <f t="shared" si="1"/>
        <v>0</v>
      </c>
      <c r="N8" s="20">
        <f t="shared" si="1"/>
        <v>0</v>
      </c>
      <c r="O8" s="20">
        <f t="shared" si="1"/>
        <v>0</v>
      </c>
      <c r="P8" s="21"/>
      <c r="Q8" s="22"/>
    </row>
    <row r="9" spans="1:17" s="35" customFormat="1" ht="47.25" customHeight="1" x14ac:dyDescent="0.25">
      <c r="A9" s="8" t="s">
        <v>22</v>
      </c>
      <c r="B9" s="25"/>
      <c r="C9" s="10"/>
      <c r="D9" s="25"/>
      <c r="E9" s="25"/>
      <c r="F9" s="25"/>
      <c r="G9" s="25"/>
      <c r="H9" s="25"/>
      <c r="I9" s="25"/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9"/>
      <c r="Q9" s="31"/>
    </row>
    <row r="10" spans="1:17" s="35" customFormat="1" ht="47.25" customHeight="1" x14ac:dyDescent="0.25">
      <c r="A10" s="9" t="s">
        <v>26</v>
      </c>
      <c r="B10" s="26"/>
      <c r="C10" s="11"/>
      <c r="D10" s="26"/>
      <c r="E10" s="26"/>
      <c r="F10" s="26"/>
      <c r="G10" s="26"/>
      <c r="H10" s="26"/>
      <c r="I10" s="26"/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f>SUM(O6)</f>
        <v>0</v>
      </c>
      <c r="P10" s="30"/>
      <c r="Q10" s="32"/>
    </row>
    <row r="11" spans="1:17" s="35" customFormat="1" ht="47.25" customHeight="1" thickBot="1" x14ac:dyDescent="0.3">
      <c r="A11" s="83" t="s">
        <v>66</v>
      </c>
      <c r="B11" s="84"/>
      <c r="C11" s="84"/>
      <c r="D11" s="84"/>
      <c r="E11" s="84"/>
      <c r="F11" s="84"/>
      <c r="G11" s="84"/>
      <c r="H11" s="84"/>
      <c r="I11" s="84"/>
      <c r="J11" s="85">
        <f>J8</f>
        <v>0</v>
      </c>
      <c r="K11" s="85">
        <f t="shared" ref="K11:O11" si="2">K8</f>
        <v>0</v>
      </c>
      <c r="L11" s="85">
        <f t="shared" si="2"/>
        <v>0</v>
      </c>
      <c r="M11" s="85">
        <f t="shared" si="2"/>
        <v>0</v>
      </c>
      <c r="N11" s="85">
        <f t="shared" si="2"/>
        <v>0</v>
      </c>
      <c r="O11" s="85">
        <f t="shared" si="2"/>
        <v>0</v>
      </c>
      <c r="P11" s="33"/>
      <c r="Q11" s="34"/>
    </row>
    <row r="12" spans="1:17" s="12" customFormat="1" ht="60" customHeight="1" thickBot="1" x14ac:dyDescent="0.3">
      <c r="A12" s="92" t="s">
        <v>21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4"/>
    </row>
    <row r="13" spans="1:17" ht="99.75" customHeight="1" thickBot="1" x14ac:dyDescent="0.3">
      <c r="A13" s="70">
        <v>1</v>
      </c>
      <c r="B13" s="69" t="s">
        <v>19</v>
      </c>
      <c r="C13" s="69">
        <v>4811007974</v>
      </c>
      <c r="D13" s="49" t="s">
        <v>32</v>
      </c>
      <c r="E13" s="49" t="s">
        <v>33</v>
      </c>
      <c r="F13" s="49" t="s">
        <v>33</v>
      </c>
      <c r="G13" s="49" t="s">
        <v>33</v>
      </c>
      <c r="H13" s="50" t="s">
        <v>33</v>
      </c>
      <c r="I13" s="49" t="s">
        <v>34</v>
      </c>
      <c r="J13" s="51">
        <v>1920163</v>
      </c>
      <c r="K13" s="51">
        <f>SUM(L13:O13)</f>
        <v>1920163</v>
      </c>
      <c r="L13" s="51">
        <v>0</v>
      </c>
      <c r="M13" s="51">
        <v>0</v>
      </c>
      <c r="N13" s="51">
        <v>1920163</v>
      </c>
      <c r="O13" s="51">
        <v>0</v>
      </c>
      <c r="P13" s="51" t="s">
        <v>21</v>
      </c>
      <c r="Q13" s="71" t="s">
        <v>60</v>
      </c>
    </row>
    <row r="14" spans="1:17" s="13" customFormat="1" ht="32.25" customHeight="1" thickBot="1" x14ac:dyDescent="0.35">
      <c r="A14" s="95" t="s">
        <v>25</v>
      </c>
      <c r="B14" s="96"/>
      <c r="C14" s="78"/>
      <c r="D14" s="78"/>
      <c r="E14" s="79"/>
      <c r="F14" s="79"/>
      <c r="G14" s="79"/>
      <c r="H14" s="79"/>
      <c r="I14" s="79"/>
      <c r="J14" s="80">
        <f>J13</f>
        <v>1920163</v>
      </c>
      <c r="K14" s="80">
        <f t="shared" ref="K14:O14" si="3">K13</f>
        <v>1920163</v>
      </c>
      <c r="L14" s="80">
        <f t="shared" si="3"/>
        <v>0</v>
      </c>
      <c r="M14" s="80">
        <f t="shared" si="3"/>
        <v>0</v>
      </c>
      <c r="N14" s="80">
        <f t="shared" si="3"/>
        <v>1920163</v>
      </c>
      <c r="O14" s="80">
        <f t="shared" si="3"/>
        <v>0</v>
      </c>
      <c r="P14" s="81"/>
      <c r="Q14" s="82"/>
    </row>
    <row r="15" spans="1:17" s="54" customFormat="1" ht="93.75" customHeight="1" thickBot="1" x14ac:dyDescent="0.35">
      <c r="A15" s="72">
        <v>1</v>
      </c>
      <c r="B15" s="47" t="s">
        <v>28</v>
      </c>
      <c r="C15" s="47">
        <v>4812000883</v>
      </c>
      <c r="D15" s="55" t="s">
        <v>40</v>
      </c>
      <c r="E15" s="55" t="s">
        <v>33</v>
      </c>
      <c r="F15" s="55" t="s">
        <v>33</v>
      </c>
      <c r="G15" s="55" t="s">
        <v>67</v>
      </c>
      <c r="H15" s="56" t="s">
        <v>33</v>
      </c>
      <c r="I15" s="55" t="s">
        <v>56</v>
      </c>
      <c r="J15" s="57">
        <v>17575162.579999998</v>
      </c>
      <c r="K15" s="57">
        <f t="shared" ref="K15" si="4">SUM(L15:O15)</f>
        <v>17575162.580000002</v>
      </c>
      <c r="L15" s="57">
        <v>0</v>
      </c>
      <c r="M15" s="57">
        <v>14465959.710000001</v>
      </c>
      <c r="N15" s="57">
        <v>3109202.87</v>
      </c>
      <c r="O15" s="57">
        <v>0</v>
      </c>
      <c r="P15" s="57" t="s">
        <v>21</v>
      </c>
      <c r="Q15" s="73" t="s">
        <v>60</v>
      </c>
    </row>
    <row r="16" spans="1:17" s="13" customFormat="1" ht="32.25" customHeight="1" thickBot="1" x14ac:dyDescent="0.35">
      <c r="A16" s="95" t="s">
        <v>25</v>
      </c>
      <c r="B16" s="96"/>
      <c r="C16" s="78"/>
      <c r="D16" s="78"/>
      <c r="E16" s="79"/>
      <c r="F16" s="79"/>
      <c r="G16" s="79"/>
      <c r="H16" s="79"/>
      <c r="I16" s="79"/>
      <c r="J16" s="80">
        <f>J15</f>
        <v>17575162.579999998</v>
      </c>
      <c r="K16" s="80">
        <f t="shared" ref="K16:O16" si="5">K15</f>
        <v>17575162.580000002</v>
      </c>
      <c r="L16" s="80">
        <f t="shared" si="5"/>
        <v>0</v>
      </c>
      <c r="M16" s="80">
        <f t="shared" si="5"/>
        <v>14465959.710000001</v>
      </c>
      <c r="N16" s="80">
        <f t="shared" si="5"/>
        <v>3109202.87</v>
      </c>
      <c r="O16" s="80">
        <f t="shared" si="5"/>
        <v>0</v>
      </c>
      <c r="P16" s="81"/>
      <c r="Q16" s="82"/>
    </row>
    <row r="17" spans="1:17" s="54" customFormat="1" ht="94.5" customHeight="1" x14ac:dyDescent="0.3">
      <c r="A17" s="72">
        <v>1</v>
      </c>
      <c r="B17" s="104" t="s">
        <v>47</v>
      </c>
      <c r="C17" s="104">
        <v>4811027032</v>
      </c>
      <c r="D17" s="16" t="s">
        <v>48</v>
      </c>
      <c r="E17" s="16" t="s">
        <v>33</v>
      </c>
      <c r="F17" s="16" t="s">
        <v>33</v>
      </c>
      <c r="G17" s="16" t="s">
        <v>33</v>
      </c>
      <c r="H17" s="16" t="s">
        <v>33</v>
      </c>
      <c r="I17" s="16" t="s">
        <v>49</v>
      </c>
      <c r="J17" s="52">
        <v>700000</v>
      </c>
      <c r="K17" s="52">
        <f>SUM(L17:O17)</f>
        <v>700000</v>
      </c>
      <c r="L17" s="52">
        <v>0</v>
      </c>
      <c r="M17" s="52">
        <v>0</v>
      </c>
      <c r="N17" s="52">
        <v>700000</v>
      </c>
      <c r="O17" s="52">
        <v>0</v>
      </c>
      <c r="P17" s="53" t="s">
        <v>21</v>
      </c>
      <c r="Q17" s="68" t="s">
        <v>60</v>
      </c>
    </row>
    <row r="18" spans="1:17" s="54" customFormat="1" ht="94.5" customHeight="1" thickBot="1" x14ac:dyDescent="0.35">
      <c r="A18" s="72">
        <v>2</v>
      </c>
      <c r="B18" s="105"/>
      <c r="C18" s="105"/>
      <c r="D18" s="16" t="s">
        <v>50</v>
      </c>
      <c r="E18" s="16" t="s">
        <v>33</v>
      </c>
      <c r="F18" s="16" t="s">
        <v>33</v>
      </c>
      <c r="G18" s="16" t="s">
        <v>33</v>
      </c>
      <c r="H18" s="16" t="s">
        <v>33</v>
      </c>
      <c r="I18" s="16" t="s">
        <v>51</v>
      </c>
      <c r="J18" s="52">
        <v>190000</v>
      </c>
      <c r="K18" s="52">
        <f t="shared" ref="K18" si="6">SUM(L18:O18)</f>
        <v>190000</v>
      </c>
      <c r="L18" s="52">
        <v>0</v>
      </c>
      <c r="M18" s="52">
        <v>0</v>
      </c>
      <c r="N18" s="52">
        <v>190000</v>
      </c>
      <c r="O18" s="52">
        <v>0</v>
      </c>
      <c r="P18" s="53" t="s">
        <v>21</v>
      </c>
      <c r="Q18" s="68" t="s">
        <v>60</v>
      </c>
    </row>
    <row r="19" spans="1:17" s="13" customFormat="1" ht="32.25" customHeight="1" thickBot="1" x14ac:dyDescent="0.35">
      <c r="A19" s="95" t="s">
        <v>20</v>
      </c>
      <c r="B19" s="96"/>
      <c r="C19" s="78"/>
      <c r="D19" s="78"/>
      <c r="E19" s="79"/>
      <c r="F19" s="79"/>
      <c r="G19" s="79"/>
      <c r="H19" s="79"/>
      <c r="I19" s="79"/>
      <c r="J19" s="80">
        <f>J17+J18</f>
        <v>890000</v>
      </c>
      <c r="K19" s="80">
        <f t="shared" ref="K19:O19" si="7">K17+K18</f>
        <v>890000</v>
      </c>
      <c r="L19" s="80">
        <f t="shared" si="7"/>
        <v>0</v>
      </c>
      <c r="M19" s="80">
        <f t="shared" si="7"/>
        <v>0</v>
      </c>
      <c r="N19" s="80">
        <f t="shared" si="7"/>
        <v>890000</v>
      </c>
      <c r="O19" s="80">
        <f t="shared" si="7"/>
        <v>0</v>
      </c>
      <c r="P19" s="81"/>
      <c r="Q19" s="82"/>
    </row>
    <row r="20" spans="1:17" s="35" customFormat="1" ht="47.25" customHeight="1" x14ac:dyDescent="0.25">
      <c r="A20" s="97" t="s">
        <v>68</v>
      </c>
      <c r="B20" s="98"/>
      <c r="C20" s="98"/>
      <c r="D20" s="98"/>
      <c r="E20" s="18"/>
      <c r="F20" s="18"/>
      <c r="G20" s="18"/>
      <c r="H20" s="19"/>
      <c r="I20" s="19"/>
      <c r="J20" s="20">
        <f>J14+J16+J19</f>
        <v>20385325.579999998</v>
      </c>
      <c r="K20" s="20">
        <f>SUM(K21:K23)</f>
        <v>20385325.580000002</v>
      </c>
      <c r="L20" s="20">
        <f t="shared" ref="L20:O20" si="8">L14+L16+L19</f>
        <v>0</v>
      </c>
      <c r="M20" s="20">
        <f t="shared" si="8"/>
        <v>14465959.710000001</v>
      </c>
      <c r="N20" s="20">
        <f t="shared" si="8"/>
        <v>5919365.8700000001</v>
      </c>
      <c r="O20" s="20">
        <f t="shared" si="8"/>
        <v>0</v>
      </c>
      <c r="P20" s="21"/>
      <c r="Q20" s="22"/>
    </row>
    <row r="21" spans="1:17" s="35" customFormat="1" ht="47.25" customHeight="1" x14ac:dyDescent="0.25">
      <c r="A21" s="8" t="s">
        <v>22</v>
      </c>
      <c r="B21" s="25"/>
      <c r="C21" s="10"/>
      <c r="D21" s="25"/>
      <c r="E21" s="25"/>
      <c r="F21" s="25"/>
      <c r="G21" s="25"/>
      <c r="H21" s="25"/>
      <c r="I21" s="25"/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/>
      <c r="Q21" s="31"/>
    </row>
    <row r="22" spans="1:17" s="35" customFormat="1" ht="47.25" customHeight="1" x14ac:dyDescent="0.25">
      <c r="A22" s="9" t="s">
        <v>23</v>
      </c>
      <c r="B22" s="26"/>
      <c r="C22" s="11"/>
      <c r="D22" s="26"/>
      <c r="E22" s="26"/>
      <c r="F22" s="26"/>
      <c r="G22" s="26"/>
      <c r="H22" s="26"/>
      <c r="I22" s="26"/>
      <c r="J22" s="28">
        <f>J15</f>
        <v>17575162.579999998</v>
      </c>
      <c r="K22" s="28">
        <f t="shared" ref="K22:O22" si="9">K15</f>
        <v>17575162.580000002</v>
      </c>
      <c r="L22" s="28">
        <f t="shared" si="9"/>
        <v>0</v>
      </c>
      <c r="M22" s="28">
        <f t="shared" si="9"/>
        <v>14465959.710000001</v>
      </c>
      <c r="N22" s="28">
        <f t="shared" si="9"/>
        <v>3109202.87</v>
      </c>
      <c r="O22" s="28">
        <f t="shared" si="9"/>
        <v>0</v>
      </c>
      <c r="P22" s="30"/>
      <c r="Q22" s="32"/>
    </row>
    <row r="23" spans="1:17" s="35" customFormat="1" ht="47.25" customHeight="1" thickBot="1" x14ac:dyDescent="0.3">
      <c r="A23" s="83" t="s">
        <v>54</v>
      </c>
      <c r="B23" s="84"/>
      <c r="C23" s="84"/>
      <c r="D23" s="84"/>
      <c r="E23" s="84"/>
      <c r="F23" s="84"/>
      <c r="G23" s="84"/>
      <c r="H23" s="84"/>
      <c r="I23" s="84"/>
      <c r="J23" s="85">
        <f>SUM(J13+J17+J18)</f>
        <v>2810163</v>
      </c>
      <c r="K23" s="85">
        <f t="shared" ref="K23:O23" si="10">SUM(K13+K17+K18)</f>
        <v>2810163</v>
      </c>
      <c r="L23" s="85">
        <f t="shared" si="10"/>
        <v>0</v>
      </c>
      <c r="M23" s="85">
        <f t="shared" si="10"/>
        <v>0</v>
      </c>
      <c r="N23" s="85">
        <f t="shared" si="10"/>
        <v>2810163</v>
      </c>
      <c r="O23" s="85">
        <f t="shared" si="10"/>
        <v>0</v>
      </c>
      <c r="P23" s="33"/>
      <c r="Q23" s="34"/>
    </row>
    <row r="24" spans="1:17" s="12" customFormat="1" ht="60" customHeight="1" thickBot="1" x14ac:dyDescent="0.3">
      <c r="A24" s="92" t="s">
        <v>64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4"/>
    </row>
    <row r="25" spans="1:17" s="24" customFormat="1" ht="78" customHeight="1" thickBot="1" x14ac:dyDescent="0.35">
      <c r="A25" s="75">
        <v>1</v>
      </c>
      <c r="B25" s="63" t="s">
        <v>33</v>
      </c>
      <c r="C25" s="63" t="s">
        <v>33</v>
      </c>
      <c r="D25" s="48" t="s">
        <v>33</v>
      </c>
      <c r="E25" s="49" t="s">
        <v>33</v>
      </c>
      <c r="F25" s="49" t="s">
        <v>33</v>
      </c>
      <c r="G25" s="49" t="s">
        <v>33</v>
      </c>
      <c r="H25" s="64" t="s">
        <v>33</v>
      </c>
      <c r="I25" s="48" t="s">
        <v>33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6" t="s">
        <v>64</v>
      </c>
      <c r="Q25" s="67" t="s">
        <v>33</v>
      </c>
    </row>
    <row r="26" spans="1:17" s="13" customFormat="1" ht="32.25" customHeight="1" thickBot="1" x14ac:dyDescent="0.35">
      <c r="A26" s="95" t="s">
        <v>62</v>
      </c>
      <c r="B26" s="96"/>
      <c r="C26" s="78"/>
      <c r="D26" s="78"/>
      <c r="E26" s="79"/>
      <c r="F26" s="79"/>
      <c r="G26" s="79"/>
      <c r="H26" s="79"/>
      <c r="I26" s="79"/>
      <c r="J26" s="80">
        <f>J25</f>
        <v>0</v>
      </c>
      <c r="K26" s="80">
        <f t="shared" ref="K26:O26" si="11">K25</f>
        <v>0</v>
      </c>
      <c r="L26" s="80">
        <f t="shared" si="11"/>
        <v>0</v>
      </c>
      <c r="M26" s="80">
        <f t="shared" si="11"/>
        <v>0</v>
      </c>
      <c r="N26" s="80">
        <f t="shared" si="11"/>
        <v>0</v>
      </c>
      <c r="O26" s="80">
        <f t="shared" si="11"/>
        <v>0</v>
      </c>
      <c r="P26" s="81"/>
      <c r="Q26" s="82"/>
    </row>
    <row r="27" spans="1:17" s="35" customFormat="1" ht="47.25" customHeight="1" x14ac:dyDescent="0.25">
      <c r="A27" s="97" t="s">
        <v>63</v>
      </c>
      <c r="B27" s="98"/>
      <c r="C27" s="98"/>
      <c r="D27" s="98"/>
      <c r="E27" s="18"/>
      <c r="F27" s="18"/>
      <c r="G27" s="18"/>
      <c r="H27" s="19"/>
      <c r="I27" s="19"/>
      <c r="J27" s="20">
        <f>J26</f>
        <v>0</v>
      </c>
      <c r="K27" s="20">
        <f t="shared" ref="K27:O27" si="12">K26</f>
        <v>0</v>
      </c>
      <c r="L27" s="20">
        <f t="shared" si="12"/>
        <v>0</v>
      </c>
      <c r="M27" s="20">
        <f t="shared" si="12"/>
        <v>0</v>
      </c>
      <c r="N27" s="20">
        <f t="shared" si="12"/>
        <v>0</v>
      </c>
      <c r="O27" s="20">
        <f t="shared" si="12"/>
        <v>0</v>
      </c>
      <c r="P27" s="21"/>
      <c r="Q27" s="22"/>
    </row>
    <row r="28" spans="1:17" s="35" customFormat="1" ht="47.25" customHeight="1" x14ac:dyDescent="0.25">
      <c r="A28" s="8" t="s">
        <v>22</v>
      </c>
      <c r="B28" s="25"/>
      <c r="C28" s="10"/>
      <c r="D28" s="25"/>
      <c r="E28" s="25"/>
      <c r="F28" s="25"/>
      <c r="G28" s="25"/>
      <c r="H28" s="25"/>
      <c r="I28" s="25"/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9"/>
      <c r="Q28" s="31"/>
    </row>
    <row r="29" spans="1:17" s="35" customFormat="1" ht="47.25" customHeight="1" x14ac:dyDescent="0.25">
      <c r="A29" s="9" t="s">
        <v>26</v>
      </c>
      <c r="B29" s="26"/>
      <c r="C29" s="11"/>
      <c r="D29" s="26"/>
      <c r="E29" s="26"/>
      <c r="F29" s="26"/>
      <c r="G29" s="26"/>
      <c r="H29" s="26"/>
      <c r="I29" s="26"/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f>SUM(O25)</f>
        <v>0</v>
      </c>
      <c r="P29" s="30"/>
      <c r="Q29" s="32"/>
    </row>
    <row r="30" spans="1:17" s="35" customFormat="1" ht="47.25" customHeight="1" thickBot="1" x14ac:dyDescent="0.3">
      <c r="A30" s="83" t="s">
        <v>66</v>
      </c>
      <c r="B30" s="84"/>
      <c r="C30" s="84"/>
      <c r="D30" s="84"/>
      <c r="E30" s="84"/>
      <c r="F30" s="84"/>
      <c r="G30" s="84"/>
      <c r="H30" s="84"/>
      <c r="I30" s="84"/>
      <c r="J30" s="85">
        <f>J27</f>
        <v>0</v>
      </c>
      <c r="K30" s="85">
        <f t="shared" ref="K30:O30" si="13">K27</f>
        <v>0</v>
      </c>
      <c r="L30" s="85">
        <f t="shared" si="13"/>
        <v>0</v>
      </c>
      <c r="M30" s="85">
        <f t="shared" si="13"/>
        <v>0</v>
      </c>
      <c r="N30" s="85">
        <f t="shared" si="13"/>
        <v>0</v>
      </c>
      <c r="O30" s="85">
        <f t="shared" si="13"/>
        <v>0</v>
      </c>
      <c r="P30" s="33"/>
      <c r="Q30" s="34"/>
    </row>
    <row r="31" spans="1:17" s="35" customFormat="1" ht="59.25" customHeight="1" thickBot="1" x14ac:dyDescent="0.3">
      <c r="A31" s="92" t="s">
        <v>65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4"/>
    </row>
    <row r="32" spans="1:17" s="24" customFormat="1" ht="78" customHeight="1" thickBot="1" x14ac:dyDescent="0.35">
      <c r="A32" s="75">
        <v>1</v>
      </c>
      <c r="B32" s="63" t="s">
        <v>33</v>
      </c>
      <c r="C32" s="63" t="s">
        <v>33</v>
      </c>
      <c r="D32" s="48" t="s">
        <v>33</v>
      </c>
      <c r="E32" s="49" t="s">
        <v>33</v>
      </c>
      <c r="F32" s="49" t="s">
        <v>33</v>
      </c>
      <c r="G32" s="49" t="s">
        <v>33</v>
      </c>
      <c r="H32" s="64" t="s">
        <v>33</v>
      </c>
      <c r="I32" s="48" t="s">
        <v>33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 t="s">
        <v>65</v>
      </c>
      <c r="Q32" s="67" t="s">
        <v>33</v>
      </c>
    </row>
    <row r="33" spans="1:17" s="13" customFormat="1" ht="32.25" customHeight="1" thickBot="1" x14ac:dyDescent="0.35">
      <c r="A33" s="95" t="s">
        <v>62</v>
      </c>
      <c r="B33" s="96"/>
      <c r="C33" s="78"/>
      <c r="D33" s="78"/>
      <c r="E33" s="79"/>
      <c r="F33" s="79"/>
      <c r="G33" s="79"/>
      <c r="H33" s="79"/>
      <c r="I33" s="79"/>
      <c r="J33" s="80">
        <f>J32</f>
        <v>0</v>
      </c>
      <c r="K33" s="80">
        <f t="shared" ref="K33:O33" si="14">K32</f>
        <v>0</v>
      </c>
      <c r="L33" s="80">
        <f t="shared" si="14"/>
        <v>0</v>
      </c>
      <c r="M33" s="80">
        <f t="shared" si="14"/>
        <v>0</v>
      </c>
      <c r="N33" s="80">
        <f t="shared" si="14"/>
        <v>0</v>
      </c>
      <c r="O33" s="80">
        <f t="shared" si="14"/>
        <v>0</v>
      </c>
      <c r="P33" s="81"/>
      <c r="Q33" s="82"/>
    </row>
    <row r="34" spans="1:17" s="35" customFormat="1" ht="47.25" customHeight="1" x14ac:dyDescent="0.25">
      <c r="A34" s="97" t="s">
        <v>63</v>
      </c>
      <c r="B34" s="98"/>
      <c r="C34" s="98"/>
      <c r="D34" s="98"/>
      <c r="E34" s="18"/>
      <c r="F34" s="18"/>
      <c r="G34" s="18"/>
      <c r="H34" s="19"/>
      <c r="I34" s="19"/>
      <c r="J34" s="20">
        <f>J33</f>
        <v>0</v>
      </c>
      <c r="K34" s="20">
        <f t="shared" ref="K34:O34" si="15">K33</f>
        <v>0</v>
      </c>
      <c r="L34" s="20">
        <f t="shared" si="15"/>
        <v>0</v>
      </c>
      <c r="M34" s="20">
        <f t="shared" si="15"/>
        <v>0</v>
      </c>
      <c r="N34" s="20">
        <f t="shared" si="15"/>
        <v>0</v>
      </c>
      <c r="O34" s="20">
        <f t="shared" si="15"/>
        <v>0</v>
      </c>
      <c r="P34" s="21"/>
      <c r="Q34" s="22"/>
    </row>
    <row r="35" spans="1:17" s="35" customFormat="1" ht="47.25" customHeight="1" x14ac:dyDescent="0.25">
      <c r="A35" s="8" t="s">
        <v>22</v>
      </c>
      <c r="B35" s="25"/>
      <c r="C35" s="10"/>
      <c r="D35" s="25"/>
      <c r="E35" s="25"/>
      <c r="F35" s="25"/>
      <c r="G35" s="25"/>
      <c r="H35" s="25"/>
      <c r="I35" s="25"/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9"/>
      <c r="Q35" s="31"/>
    </row>
    <row r="36" spans="1:17" s="35" customFormat="1" ht="47.25" customHeight="1" x14ac:dyDescent="0.25">
      <c r="A36" s="9" t="s">
        <v>26</v>
      </c>
      <c r="B36" s="26"/>
      <c r="C36" s="11"/>
      <c r="D36" s="26"/>
      <c r="E36" s="26"/>
      <c r="F36" s="26"/>
      <c r="G36" s="26"/>
      <c r="H36" s="26"/>
      <c r="I36" s="26"/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f>SUM(O32)</f>
        <v>0</v>
      </c>
      <c r="P36" s="30"/>
      <c r="Q36" s="32"/>
    </row>
    <row r="37" spans="1:17" s="35" customFormat="1" ht="47.25" customHeight="1" thickBot="1" x14ac:dyDescent="0.3">
      <c r="A37" s="83" t="s">
        <v>66</v>
      </c>
      <c r="B37" s="84"/>
      <c r="C37" s="84"/>
      <c r="D37" s="84"/>
      <c r="E37" s="84"/>
      <c r="F37" s="84"/>
      <c r="G37" s="84"/>
      <c r="H37" s="84"/>
      <c r="I37" s="84"/>
      <c r="J37" s="85">
        <f>J34</f>
        <v>0</v>
      </c>
      <c r="K37" s="85">
        <f t="shared" ref="K37:O37" si="16">K34</f>
        <v>0</v>
      </c>
      <c r="L37" s="85">
        <f t="shared" si="16"/>
        <v>0</v>
      </c>
      <c r="M37" s="85">
        <f t="shared" si="16"/>
        <v>0</v>
      </c>
      <c r="N37" s="85">
        <f t="shared" si="16"/>
        <v>0</v>
      </c>
      <c r="O37" s="85">
        <f t="shared" si="16"/>
        <v>0</v>
      </c>
      <c r="P37" s="33"/>
      <c r="Q37" s="34"/>
    </row>
    <row r="38" spans="1:17" s="12" customFormat="1" ht="60" customHeight="1" thickBot="1" x14ac:dyDescent="0.3">
      <c r="A38" s="92" t="s">
        <v>29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4"/>
    </row>
    <row r="39" spans="1:17" s="24" customFormat="1" ht="108" customHeight="1" thickBot="1" x14ac:dyDescent="0.35">
      <c r="A39" s="75">
        <v>1</v>
      </c>
      <c r="B39" s="63" t="s">
        <v>28</v>
      </c>
      <c r="C39" s="63">
        <v>4812000883</v>
      </c>
      <c r="D39" s="48" t="s">
        <v>42</v>
      </c>
      <c r="E39" s="49" t="s">
        <v>33</v>
      </c>
      <c r="F39" s="49" t="s">
        <v>33</v>
      </c>
      <c r="G39" s="49" t="s">
        <v>33</v>
      </c>
      <c r="H39" s="64" t="s">
        <v>33</v>
      </c>
      <c r="I39" s="48" t="s">
        <v>57</v>
      </c>
      <c r="J39" s="65">
        <v>8499083.0399999991</v>
      </c>
      <c r="K39" s="65">
        <v>8499083.0399999991</v>
      </c>
      <c r="L39" s="65">
        <v>0</v>
      </c>
      <c r="M39" s="65">
        <v>0</v>
      </c>
      <c r="N39" s="65">
        <v>8499083.0399999991</v>
      </c>
      <c r="O39" s="65">
        <v>0</v>
      </c>
      <c r="P39" s="66" t="s">
        <v>29</v>
      </c>
      <c r="Q39" s="67" t="s">
        <v>60</v>
      </c>
    </row>
    <row r="40" spans="1:17" s="13" customFormat="1" ht="32.25" customHeight="1" thickBot="1" x14ac:dyDescent="0.35">
      <c r="A40" s="95" t="s">
        <v>25</v>
      </c>
      <c r="B40" s="96"/>
      <c r="C40" s="78"/>
      <c r="D40" s="78"/>
      <c r="E40" s="79"/>
      <c r="F40" s="79"/>
      <c r="G40" s="79"/>
      <c r="H40" s="79"/>
      <c r="I40" s="79"/>
      <c r="J40" s="80">
        <f>J39</f>
        <v>8499083.0399999991</v>
      </c>
      <c r="K40" s="80">
        <f t="shared" ref="K40:O41" si="17">K39</f>
        <v>8499083.0399999991</v>
      </c>
      <c r="L40" s="80">
        <f t="shared" si="17"/>
        <v>0</v>
      </c>
      <c r="M40" s="80">
        <f t="shared" si="17"/>
        <v>0</v>
      </c>
      <c r="N40" s="80">
        <f t="shared" si="17"/>
        <v>8499083.0399999991</v>
      </c>
      <c r="O40" s="80">
        <f t="shared" si="17"/>
        <v>0</v>
      </c>
      <c r="P40" s="81"/>
      <c r="Q40" s="82"/>
    </row>
    <row r="41" spans="1:17" s="23" customFormat="1" ht="47.25" customHeight="1" x14ac:dyDescent="0.25">
      <c r="A41" s="119" t="s">
        <v>70</v>
      </c>
      <c r="B41" s="120"/>
      <c r="C41" s="120"/>
      <c r="D41" s="120"/>
      <c r="E41" s="37"/>
      <c r="F41" s="37"/>
      <c r="G41" s="37"/>
      <c r="H41" s="38"/>
      <c r="I41" s="38"/>
      <c r="J41" s="39">
        <f>J40</f>
        <v>8499083.0399999991</v>
      </c>
      <c r="K41" s="39">
        <f>SUM(K42:K44)</f>
        <v>8499083.0399999991</v>
      </c>
      <c r="L41" s="39">
        <f t="shared" si="17"/>
        <v>0</v>
      </c>
      <c r="M41" s="39">
        <f t="shared" si="17"/>
        <v>0</v>
      </c>
      <c r="N41" s="39">
        <f>N40</f>
        <v>8499083.0399999991</v>
      </c>
      <c r="O41" s="39">
        <f t="shared" si="17"/>
        <v>0</v>
      </c>
      <c r="P41" s="40"/>
      <c r="Q41" s="74"/>
    </row>
    <row r="42" spans="1:17" s="23" customFormat="1" ht="47.25" customHeight="1" x14ac:dyDescent="0.25">
      <c r="A42" s="8" t="s">
        <v>22</v>
      </c>
      <c r="B42" s="25"/>
      <c r="C42" s="10"/>
      <c r="D42" s="25"/>
      <c r="E42" s="25"/>
      <c r="F42" s="25"/>
      <c r="G42" s="25"/>
      <c r="H42" s="25"/>
      <c r="I42" s="25"/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9"/>
      <c r="Q42" s="31"/>
    </row>
    <row r="43" spans="1:17" s="23" customFormat="1" ht="47.25" customHeight="1" x14ac:dyDescent="0.25">
      <c r="A43" s="41" t="s">
        <v>26</v>
      </c>
      <c r="B43" s="42"/>
      <c r="C43" s="43"/>
      <c r="D43" s="42"/>
      <c r="E43" s="42"/>
      <c r="F43" s="42"/>
      <c r="G43" s="42"/>
      <c r="H43" s="42"/>
      <c r="I43" s="42"/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f>SUM(O39)</f>
        <v>0</v>
      </c>
      <c r="P43" s="45"/>
      <c r="Q43" s="46"/>
    </row>
    <row r="44" spans="1:17" s="23" customFormat="1" ht="47.25" customHeight="1" thickBot="1" x14ac:dyDescent="0.3">
      <c r="A44" s="58" t="s">
        <v>24</v>
      </c>
      <c r="B44" s="59"/>
      <c r="C44" s="59"/>
      <c r="D44" s="59"/>
      <c r="E44" s="59"/>
      <c r="F44" s="59"/>
      <c r="G44" s="59"/>
      <c r="H44" s="59"/>
      <c r="I44" s="59"/>
      <c r="J44" s="60">
        <f>J39</f>
        <v>8499083.0399999991</v>
      </c>
      <c r="K44" s="60">
        <f t="shared" ref="K44:O44" si="18">K39</f>
        <v>8499083.0399999991</v>
      </c>
      <c r="L44" s="60">
        <f t="shared" si="18"/>
        <v>0</v>
      </c>
      <c r="M44" s="60">
        <f t="shared" si="18"/>
        <v>0</v>
      </c>
      <c r="N44" s="60">
        <f>N39</f>
        <v>8499083.0399999991</v>
      </c>
      <c r="O44" s="60">
        <f t="shared" si="18"/>
        <v>0</v>
      </c>
      <c r="P44" s="61"/>
      <c r="Q44" s="62"/>
    </row>
    <row r="45" spans="1:17" s="12" customFormat="1" ht="60" customHeight="1" thickBot="1" x14ac:dyDescent="0.3">
      <c r="A45" s="92" t="s">
        <v>30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17" s="35" customFormat="1" ht="123.75" customHeight="1" thickBot="1" x14ac:dyDescent="0.3">
      <c r="A46" s="76">
        <v>1</v>
      </c>
      <c r="B46" s="63" t="s">
        <v>28</v>
      </c>
      <c r="C46" s="63">
        <v>4812000883</v>
      </c>
      <c r="D46" s="86" t="s">
        <v>41</v>
      </c>
      <c r="E46" s="86" t="s">
        <v>33</v>
      </c>
      <c r="F46" s="86" t="s">
        <v>33</v>
      </c>
      <c r="G46" s="86" t="s">
        <v>69</v>
      </c>
      <c r="H46" s="87" t="s">
        <v>33</v>
      </c>
      <c r="I46" s="86" t="s">
        <v>58</v>
      </c>
      <c r="J46" s="88">
        <f>K46</f>
        <v>809716.58</v>
      </c>
      <c r="K46" s="88">
        <v>809716.58</v>
      </c>
      <c r="L46" s="88">
        <v>0</v>
      </c>
      <c r="M46" s="88">
        <v>769230.75</v>
      </c>
      <c r="N46" s="88">
        <v>40485.83</v>
      </c>
      <c r="O46" s="88">
        <v>0</v>
      </c>
      <c r="P46" s="89" t="s">
        <v>30</v>
      </c>
      <c r="Q46" s="90" t="s">
        <v>60</v>
      </c>
    </row>
    <row r="47" spans="1:17" s="13" customFormat="1" ht="32.25" customHeight="1" thickBot="1" x14ac:dyDescent="0.35">
      <c r="A47" s="95" t="s">
        <v>25</v>
      </c>
      <c r="B47" s="96"/>
      <c r="C47" s="78"/>
      <c r="D47" s="78"/>
      <c r="E47" s="79"/>
      <c r="F47" s="79"/>
      <c r="G47" s="79"/>
      <c r="H47" s="79"/>
      <c r="I47" s="79"/>
      <c r="J47" s="80">
        <f>SUM(J46:J46)</f>
        <v>809716.58</v>
      </c>
      <c r="K47" s="80">
        <f t="shared" ref="K47:O47" si="19">SUM(K46:K46)</f>
        <v>809716.58</v>
      </c>
      <c r="L47" s="80">
        <f t="shared" si="19"/>
        <v>0</v>
      </c>
      <c r="M47" s="80">
        <f t="shared" si="19"/>
        <v>769230.75</v>
      </c>
      <c r="N47" s="80">
        <f t="shared" si="19"/>
        <v>40485.83</v>
      </c>
      <c r="O47" s="80">
        <f t="shared" si="19"/>
        <v>0</v>
      </c>
      <c r="P47" s="81"/>
      <c r="Q47" s="82"/>
    </row>
    <row r="48" spans="1:17" s="35" customFormat="1" ht="47.25" customHeight="1" x14ac:dyDescent="0.25">
      <c r="A48" s="119" t="s">
        <v>70</v>
      </c>
      <c r="B48" s="120"/>
      <c r="C48" s="120"/>
      <c r="D48" s="120"/>
      <c r="E48" s="37"/>
      <c r="F48" s="37"/>
      <c r="G48" s="37"/>
      <c r="H48" s="38"/>
      <c r="I48" s="38"/>
      <c r="J48" s="39">
        <f>J47</f>
        <v>809716.58</v>
      </c>
      <c r="K48" s="39">
        <f>K47</f>
        <v>809716.58</v>
      </c>
      <c r="L48" s="39">
        <f t="shared" ref="L48:O48" si="20">L47</f>
        <v>0</v>
      </c>
      <c r="M48" s="39">
        <f t="shared" si="20"/>
        <v>769230.75</v>
      </c>
      <c r="N48" s="39">
        <f t="shared" si="20"/>
        <v>40485.83</v>
      </c>
      <c r="O48" s="39">
        <f t="shared" si="20"/>
        <v>0</v>
      </c>
      <c r="P48" s="40"/>
      <c r="Q48" s="74"/>
    </row>
    <row r="49" spans="1:17" s="35" customFormat="1" ht="47.25" customHeight="1" x14ac:dyDescent="0.25">
      <c r="A49" s="8" t="s">
        <v>22</v>
      </c>
      <c r="B49" s="25"/>
      <c r="C49" s="10"/>
      <c r="D49" s="25"/>
      <c r="E49" s="25"/>
      <c r="F49" s="25"/>
      <c r="G49" s="25"/>
      <c r="H49" s="25"/>
      <c r="I49" s="25"/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9"/>
      <c r="Q49" s="31"/>
    </row>
    <row r="50" spans="1:17" s="35" customFormat="1" ht="47.25" customHeight="1" x14ac:dyDescent="0.25">
      <c r="A50" s="41" t="s">
        <v>23</v>
      </c>
      <c r="B50" s="42"/>
      <c r="C50" s="43"/>
      <c r="D50" s="42"/>
      <c r="E50" s="42"/>
      <c r="F50" s="42"/>
      <c r="G50" s="42"/>
      <c r="H50" s="42"/>
      <c r="I50" s="42"/>
      <c r="J50" s="44">
        <f>J46</f>
        <v>809716.58</v>
      </c>
      <c r="K50" s="44">
        <f t="shared" ref="K50:O50" si="21">K46</f>
        <v>809716.58</v>
      </c>
      <c r="L50" s="44">
        <f t="shared" si="21"/>
        <v>0</v>
      </c>
      <c r="M50" s="44">
        <f t="shared" si="21"/>
        <v>769230.75</v>
      </c>
      <c r="N50" s="44">
        <f t="shared" si="21"/>
        <v>40485.83</v>
      </c>
      <c r="O50" s="44">
        <f t="shared" si="21"/>
        <v>0</v>
      </c>
      <c r="P50" s="45"/>
      <c r="Q50" s="46"/>
    </row>
    <row r="51" spans="1:17" s="35" customFormat="1" ht="47.25" customHeight="1" thickBot="1" x14ac:dyDescent="0.3">
      <c r="A51" s="58" t="s">
        <v>66</v>
      </c>
      <c r="B51" s="59"/>
      <c r="C51" s="59"/>
      <c r="D51" s="59"/>
      <c r="E51" s="59"/>
      <c r="F51" s="59"/>
      <c r="G51" s="59"/>
      <c r="H51" s="59"/>
      <c r="I51" s="59"/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f t="shared" ref="O51" si="22">O48</f>
        <v>0</v>
      </c>
      <c r="P51" s="61"/>
      <c r="Q51" s="62"/>
    </row>
    <row r="52" spans="1:17" s="12" customFormat="1" ht="60" customHeight="1" thickBot="1" x14ac:dyDescent="0.3">
      <c r="A52" s="92" t="s">
        <v>35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4"/>
    </row>
    <row r="53" spans="1:17" s="24" customFormat="1" ht="108" customHeight="1" thickBot="1" x14ac:dyDescent="0.35">
      <c r="A53" s="75">
        <v>1</v>
      </c>
      <c r="B53" s="63" t="s">
        <v>47</v>
      </c>
      <c r="C53" s="63">
        <v>4811027032</v>
      </c>
      <c r="D53" s="48" t="s">
        <v>52</v>
      </c>
      <c r="E53" s="49" t="s">
        <v>33</v>
      </c>
      <c r="F53" s="49" t="s">
        <v>33</v>
      </c>
      <c r="G53" s="49" t="s">
        <v>33</v>
      </c>
      <c r="H53" s="64" t="s">
        <v>33</v>
      </c>
      <c r="I53" s="48" t="s">
        <v>53</v>
      </c>
      <c r="J53" s="65">
        <v>938700</v>
      </c>
      <c r="K53" s="65">
        <f t="shared" ref="K53" si="23">SUM(L53:O53)</f>
        <v>938700</v>
      </c>
      <c r="L53" s="65">
        <v>0</v>
      </c>
      <c r="M53" s="65">
        <v>0</v>
      </c>
      <c r="N53" s="65">
        <v>938700</v>
      </c>
      <c r="O53" s="65">
        <v>0</v>
      </c>
      <c r="P53" s="66" t="s">
        <v>35</v>
      </c>
      <c r="Q53" s="67" t="s">
        <v>60</v>
      </c>
    </row>
    <row r="54" spans="1:17" s="13" customFormat="1" ht="32.25" customHeight="1" thickBot="1" x14ac:dyDescent="0.35">
      <c r="A54" s="95" t="s">
        <v>25</v>
      </c>
      <c r="B54" s="96"/>
      <c r="C54" s="78"/>
      <c r="D54" s="78"/>
      <c r="E54" s="79"/>
      <c r="F54" s="79"/>
      <c r="G54" s="79"/>
      <c r="H54" s="79"/>
      <c r="I54" s="79"/>
      <c r="J54" s="80">
        <f>SUM(J53:J53)</f>
        <v>938700</v>
      </c>
      <c r="K54" s="80">
        <f t="shared" ref="K54:O54" si="24">SUM(K53:K53)</f>
        <v>938700</v>
      </c>
      <c r="L54" s="80">
        <f t="shared" si="24"/>
        <v>0</v>
      </c>
      <c r="M54" s="80">
        <f t="shared" si="24"/>
        <v>0</v>
      </c>
      <c r="N54" s="80">
        <f t="shared" si="24"/>
        <v>938700</v>
      </c>
      <c r="O54" s="80">
        <f t="shared" si="24"/>
        <v>0</v>
      </c>
      <c r="P54" s="81"/>
      <c r="Q54" s="82"/>
    </row>
    <row r="55" spans="1:17" s="35" customFormat="1" ht="47.25" customHeight="1" x14ac:dyDescent="0.25">
      <c r="A55" s="119" t="s">
        <v>70</v>
      </c>
      <c r="B55" s="120"/>
      <c r="C55" s="120"/>
      <c r="D55" s="120"/>
      <c r="E55" s="37"/>
      <c r="F55" s="37"/>
      <c r="G55" s="37"/>
      <c r="H55" s="38"/>
      <c r="I55" s="38"/>
      <c r="J55" s="39">
        <f>J54</f>
        <v>938700</v>
      </c>
      <c r="K55" s="39">
        <f>SUM(K56:K58)</f>
        <v>938700</v>
      </c>
      <c r="L55" s="39">
        <f t="shared" ref="L55:O55" si="25">L54</f>
        <v>0</v>
      </c>
      <c r="M55" s="39">
        <f t="shared" si="25"/>
        <v>0</v>
      </c>
      <c r="N55" s="39">
        <f t="shared" si="25"/>
        <v>938700</v>
      </c>
      <c r="O55" s="39">
        <f t="shared" si="25"/>
        <v>0</v>
      </c>
      <c r="P55" s="40"/>
      <c r="Q55" s="74"/>
    </row>
    <row r="56" spans="1:17" s="35" customFormat="1" ht="47.25" customHeight="1" x14ac:dyDescent="0.25">
      <c r="A56" s="8" t="s">
        <v>22</v>
      </c>
      <c r="B56" s="25"/>
      <c r="C56" s="10"/>
      <c r="D56" s="25"/>
      <c r="E56" s="25"/>
      <c r="F56" s="25"/>
      <c r="G56" s="25"/>
      <c r="H56" s="25"/>
      <c r="I56" s="25"/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9"/>
      <c r="Q56" s="31"/>
    </row>
    <row r="57" spans="1:17" s="35" customFormat="1" ht="47.25" customHeight="1" x14ac:dyDescent="0.25">
      <c r="A57" s="41" t="s">
        <v>26</v>
      </c>
      <c r="B57" s="42"/>
      <c r="C57" s="43"/>
      <c r="D57" s="42"/>
      <c r="E57" s="42"/>
      <c r="F57" s="42"/>
      <c r="G57" s="42"/>
      <c r="H57" s="42"/>
      <c r="I57" s="42"/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f>O53</f>
        <v>0</v>
      </c>
      <c r="P57" s="45"/>
      <c r="Q57" s="46"/>
    </row>
    <row r="58" spans="1:17" s="35" customFormat="1" ht="47.25" customHeight="1" thickBot="1" x14ac:dyDescent="0.3">
      <c r="A58" s="58" t="s">
        <v>66</v>
      </c>
      <c r="B58" s="59"/>
      <c r="C58" s="59"/>
      <c r="D58" s="59"/>
      <c r="E58" s="59"/>
      <c r="F58" s="59"/>
      <c r="G58" s="59"/>
      <c r="H58" s="59"/>
      <c r="I58" s="59"/>
      <c r="J58" s="60">
        <f>J53</f>
        <v>938700</v>
      </c>
      <c r="K58" s="60">
        <f t="shared" ref="K58:O58" si="26">K53</f>
        <v>938700</v>
      </c>
      <c r="L58" s="60">
        <f t="shared" si="26"/>
        <v>0</v>
      </c>
      <c r="M58" s="60">
        <f t="shared" si="26"/>
        <v>0</v>
      </c>
      <c r="N58" s="60">
        <f t="shared" si="26"/>
        <v>938700</v>
      </c>
      <c r="O58" s="60">
        <f t="shared" si="26"/>
        <v>0</v>
      </c>
      <c r="P58" s="61"/>
      <c r="Q58" s="62"/>
    </row>
    <row r="59" spans="1:17" s="12" customFormat="1" ht="60" customHeight="1" thickBot="1" x14ac:dyDescent="0.3">
      <c r="A59" s="92" t="s">
        <v>71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24" customFormat="1" ht="78" customHeight="1" thickBot="1" x14ac:dyDescent="0.35">
      <c r="A60" s="75">
        <v>1</v>
      </c>
      <c r="B60" s="63" t="s">
        <v>33</v>
      </c>
      <c r="C60" s="63" t="s">
        <v>33</v>
      </c>
      <c r="D60" s="48" t="s">
        <v>33</v>
      </c>
      <c r="E60" s="49" t="s">
        <v>33</v>
      </c>
      <c r="F60" s="49" t="s">
        <v>33</v>
      </c>
      <c r="G60" s="49" t="s">
        <v>33</v>
      </c>
      <c r="H60" s="64" t="s">
        <v>33</v>
      </c>
      <c r="I60" s="48" t="s">
        <v>33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5">
        <v>0</v>
      </c>
      <c r="P60" s="66" t="s">
        <v>71</v>
      </c>
      <c r="Q60" s="67" t="s">
        <v>33</v>
      </c>
    </row>
    <row r="61" spans="1:17" s="13" customFormat="1" ht="32.25" customHeight="1" thickBot="1" x14ac:dyDescent="0.35">
      <c r="A61" s="95" t="s">
        <v>62</v>
      </c>
      <c r="B61" s="96"/>
      <c r="C61" s="78"/>
      <c r="D61" s="78"/>
      <c r="E61" s="79"/>
      <c r="F61" s="79"/>
      <c r="G61" s="79"/>
      <c r="H61" s="79"/>
      <c r="I61" s="79"/>
      <c r="J61" s="80">
        <f>J60</f>
        <v>0</v>
      </c>
      <c r="K61" s="80">
        <f t="shared" ref="K61:O61" si="27">K60</f>
        <v>0</v>
      </c>
      <c r="L61" s="80">
        <f t="shared" si="27"/>
        <v>0</v>
      </c>
      <c r="M61" s="80">
        <f t="shared" si="27"/>
        <v>0</v>
      </c>
      <c r="N61" s="80">
        <f t="shared" si="27"/>
        <v>0</v>
      </c>
      <c r="O61" s="80">
        <f t="shared" si="27"/>
        <v>0</v>
      </c>
      <c r="P61" s="81"/>
      <c r="Q61" s="82"/>
    </row>
    <row r="62" spans="1:17" s="35" customFormat="1" ht="47.25" customHeight="1" x14ac:dyDescent="0.25">
      <c r="A62" s="97" t="s">
        <v>63</v>
      </c>
      <c r="B62" s="98"/>
      <c r="C62" s="98"/>
      <c r="D62" s="98"/>
      <c r="E62" s="18"/>
      <c r="F62" s="18"/>
      <c r="G62" s="18"/>
      <c r="H62" s="19"/>
      <c r="I62" s="19"/>
      <c r="J62" s="20">
        <f>J61</f>
        <v>0</v>
      </c>
      <c r="K62" s="20">
        <f t="shared" ref="K62:O62" si="28">K61</f>
        <v>0</v>
      </c>
      <c r="L62" s="20">
        <f t="shared" si="28"/>
        <v>0</v>
      </c>
      <c r="M62" s="20">
        <f t="shared" si="28"/>
        <v>0</v>
      </c>
      <c r="N62" s="20">
        <f t="shared" si="28"/>
        <v>0</v>
      </c>
      <c r="O62" s="20">
        <f t="shared" si="28"/>
        <v>0</v>
      </c>
      <c r="P62" s="21"/>
      <c r="Q62" s="22"/>
    </row>
    <row r="63" spans="1:17" s="35" customFormat="1" ht="47.25" customHeight="1" x14ac:dyDescent="0.25">
      <c r="A63" s="8" t="s">
        <v>22</v>
      </c>
      <c r="B63" s="25"/>
      <c r="C63" s="10"/>
      <c r="D63" s="25"/>
      <c r="E63" s="25"/>
      <c r="F63" s="25"/>
      <c r="G63" s="25"/>
      <c r="H63" s="25"/>
      <c r="I63" s="25"/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9"/>
      <c r="Q63" s="31"/>
    </row>
    <row r="64" spans="1:17" s="35" customFormat="1" ht="47.25" customHeight="1" x14ac:dyDescent="0.25">
      <c r="A64" s="9" t="s">
        <v>26</v>
      </c>
      <c r="B64" s="26"/>
      <c r="C64" s="11"/>
      <c r="D64" s="26"/>
      <c r="E64" s="26"/>
      <c r="F64" s="26"/>
      <c r="G64" s="26"/>
      <c r="H64" s="26"/>
      <c r="I64" s="26"/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f>SUM(O60)</f>
        <v>0</v>
      </c>
      <c r="P64" s="30"/>
      <c r="Q64" s="32"/>
    </row>
    <row r="65" spans="1:17" s="35" customFormat="1" ht="47.25" customHeight="1" thickBot="1" x14ac:dyDescent="0.3">
      <c r="A65" s="83" t="s">
        <v>66</v>
      </c>
      <c r="B65" s="84"/>
      <c r="C65" s="84"/>
      <c r="D65" s="84"/>
      <c r="E65" s="84"/>
      <c r="F65" s="84"/>
      <c r="G65" s="84"/>
      <c r="H65" s="84"/>
      <c r="I65" s="84"/>
      <c r="J65" s="85">
        <f>J62</f>
        <v>0</v>
      </c>
      <c r="K65" s="85">
        <f t="shared" ref="K65:O65" si="29">K62</f>
        <v>0</v>
      </c>
      <c r="L65" s="85">
        <f t="shared" si="29"/>
        <v>0</v>
      </c>
      <c r="M65" s="85">
        <f t="shared" si="29"/>
        <v>0</v>
      </c>
      <c r="N65" s="85">
        <f t="shared" si="29"/>
        <v>0</v>
      </c>
      <c r="O65" s="85">
        <f t="shared" si="29"/>
        <v>0</v>
      </c>
      <c r="P65" s="33"/>
      <c r="Q65" s="34"/>
    </row>
    <row r="66" spans="1:17" s="12" customFormat="1" ht="60" customHeight="1" thickBot="1" x14ac:dyDescent="0.3">
      <c r="A66" s="92" t="s">
        <v>36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24" customFormat="1" ht="108" customHeight="1" thickBot="1" x14ac:dyDescent="0.35">
      <c r="A67" s="75">
        <v>1</v>
      </c>
      <c r="B67" s="63" t="s">
        <v>28</v>
      </c>
      <c r="C67" s="63">
        <v>4812000883</v>
      </c>
      <c r="D67" s="48" t="s">
        <v>40</v>
      </c>
      <c r="E67" s="49" t="s">
        <v>33</v>
      </c>
      <c r="F67" s="49" t="s">
        <v>33</v>
      </c>
      <c r="G67" s="49" t="s">
        <v>33</v>
      </c>
      <c r="H67" s="64" t="s">
        <v>33</v>
      </c>
      <c r="I67" s="48" t="s">
        <v>56</v>
      </c>
      <c r="J67" s="65">
        <f>K67</f>
        <v>11173762.27</v>
      </c>
      <c r="K67" s="65">
        <f t="shared" ref="K67" si="30">SUM(L67:O67)</f>
        <v>11173762.27</v>
      </c>
      <c r="L67" s="65">
        <v>0</v>
      </c>
      <c r="M67" s="65">
        <v>0</v>
      </c>
      <c r="N67" s="65">
        <v>11173762.27</v>
      </c>
      <c r="O67" s="65">
        <v>0</v>
      </c>
      <c r="P67" s="66" t="s">
        <v>36</v>
      </c>
      <c r="Q67" s="67" t="s">
        <v>60</v>
      </c>
    </row>
    <row r="68" spans="1:17" s="13" customFormat="1" ht="32.25" customHeight="1" thickBot="1" x14ac:dyDescent="0.35">
      <c r="A68" s="95" t="s">
        <v>25</v>
      </c>
      <c r="B68" s="96"/>
      <c r="C68" s="78"/>
      <c r="D68" s="78"/>
      <c r="E68" s="79"/>
      <c r="F68" s="79"/>
      <c r="G68" s="79"/>
      <c r="H68" s="79"/>
      <c r="I68" s="79"/>
      <c r="J68" s="80">
        <f>SUM(J67:J67)</f>
        <v>11173762.27</v>
      </c>
      <c r="K68" s="80">
        <f t="shared" ref="K68:O68" si="31">SUM(K67:K67)</f>
        <v>11173762.27</v>
      </c>
      <c r="L68" s="80">
        <f t="shared" si="31"/>
        <v>0</v>
      </c>
      <c r="M68" s="80">
        <f t="shared" si="31"/>
        <v>0</v>
      </c>
      <c r="N68" s="80">
        <f t="shared" si="31"/>
        <v>11173762.27</v>
      </c>
      <c r="O68" s="80">
        <f t="shared" si="31"/>
        <v>0</v>
      </c>
      <c r="P68" s="81"/>
      <c r="Q68" s="82"/>
    </row>
    <row r="69" spans="1:17" s="35" customFormat="1" ht="47.25" customHeight="1" x14ac:dyDescent="0.25">
      <c r="A69" s="119" t="s">
        <v>70</v>
      </c>
      <c r="B69" s="120"/>
      <c r="C69" s="120"/>
      <c r="D69" s="120"/>
      <c r="E69" s="37"/>
      <c r="F69" s="37"/>
      <c r="G69" s="37"/>
      <c r="H69" s="38"/>
      <c r="I69" s="38"/>
      <c r="J69" s="39">
        <f>J68</f>
        <v>11173762.27</v>
      </c>
      <c r="K69" s="39">
        <f>SUM(K70:K72)</f>
        <v>11173762.27</v>
      </c>
      <c r="L69" s="39">
        <f t="shared" ref="L69:O69" si="32">L68</f>
        <v>0</v>
      </c>
      <c r="M69" s="39">
        <f t="shared" si="32"/>
        <v>0</v>
      </c>
      <c r="N69" s="39">
        <f t="shared" si="32"/>
        <v>11173762.27</v>
      </c>
      <c r="O69" s="39">
        <f t="shared" si="32"/>
        <v>0</v>
      </c>
      <c r="P69" s="40"/>
      <c r="Q69" s="74"/>
    </row>
    <row r="70" spans="1:17" s="35" customFormat="1" ht="47.25" customHeight="1" x14ac:dyDescent="0.25">
      <c r="A70" s="8" t="s">
        <v>22</v>
      </c>
      <c r="B70" s="25"/>
      <c r="C70" s="10"/>
      <c r="D70" s="25"/>
      <c r="E70" s="25"/>
      <c r="F70" s="25"/>
      <c r="G70" s="25"/>
      <c r="H70" s="25"/>
      <c r="I70" s="25"/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9"/>
      <c r="Q70" s="31"/>
    </row>
    <row r="71" spans="1:17" s="35" customFormat="1" ht="47.25" customHeight="1" x14ac:dyDescent="0.25">
      <c r="A71" s="41" t="s">
        <v>26</v>
      </c>
      <c r="B71" s="42"/>
      <c r="C71" s="43"/>
      <c r="D71" s="42"/>
      <c r="E71" s="42"/>
      <c r="F71" s="42"/>
      <c r="G71" s="42"/>
      <c r="H71" s="42"/>
      <c r="I71" s="42"/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f>O67</f>
        <v>0</v>
      </c>
      <c r="P71" s="45"/>
      <c r="Q71" s="46"/>
    </row>
    <row r="72" spans="1:17" s="35" customFormat="1" ht="47.25" customHeight="1" thickBot="1" x14ac:dyDescent="0.3">
      <c r="A72" s="58" t="s">
        <v>24</v>
      </c>
      <c r="B72" s="59"/>
      <c r="C72" s="59"/>
      <c r="D72" s="59"/>
      <c r="E72" s="59"/>
      <c r="F72" s="59"/>
      <c r="G72" s="59"/>
      <c r="H72" s="59"/>
      <c r="I72" s="59"/>
      <c r="J72" s="60">
        <f>J67</f>
        <v>11173762.27</v>
      </c>
      <c r="K72" s="60">
        <f t="shared" ref="K72:O72" si="33">K67</f>
        <v>11173762.27</v>
      </c>
      <c r="L72" s="60">
        <f t="shared" si="33"/>
        <v>0</v>
      </c>
      <c r="M72" s="60">
        <f t="shared" si="33"/>
        <v>0</v>
      </c>
      <c r="N72" s="60">
        <f t="shared" si="33"/>
        <v>11173762.27</v>
      </c>
      <c r="O72" s="60">
        <f t="shared" si="33"/>
        <v>0</v>
      </c>
      <c r="P72" s="61"/>
      <c r="Q72" s="62"/>
    </row>
    <row r="73" spans="1:17" s="12" customFormat="1" ht="60" customHeight="1" thickBot="1" x14ac:dyDescent="0.3">
      <c r="A73" s="92" t="s">
        <v>37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4"/>
    </row>
    <row r="74" spans="1:17" s="35" customFormat="1" ht="101.25" customHeight="1" thickBot="1" x14ac:dyDescent="0.3">
      <c r="A74" s="70">
        <v>1</v>
      </c>
      <c r="B74" s="16" t="s">
        <v>43</v>
      </c>
      <c r="C74" s="16">
        <v>4811012974</v>
      </c>
      <c r="D74" s="49" t="s">
        <v>44</v>
      </c>
      <c r="E74" s="49" t="s">
        <v>33</v>
      </c>
      <c r="F74" s="49" t="s">
        <v>33</v>
      </c>
      <c r="G74" s="49" t="s">
        <v>33</v>
      </c>
      <c r="H74" s="50" t="s">
        <v>45</v>
      </c>
      <c r="I74" s="49" t="s">
        <v>46</v>
      </c>
      <c r="J74" s="51">
        <v>3100000</v>
      </c>
      <c r="K74" s="51">
        <f>SUM(L74:O74)</f>
        <v>3100000</v>
      </c>
      <c r="L74" s="51">
        <v>0</v>
      </c>
      <c r="M74" s="51">
        <v>0</v>
      </c>
      <c r="N74" s="51">
        <v>0</v>
      </c>
      <c r="O74" s="51">
        <v>3100000</v>
      </c>
      <c r="P74" s="51" t="s">
        <v>37</v>
      </c>
      <c r="Q74" s="77" t="s">
        <v>60</v>
      </c>
    </row>
    <row r="75" spans="1:17" s="13" customFormat="1" ht="32.25" customHeight="1" thickBot="1" x14ac:dyDescent="0.35">
      <c r="A75" s="95" t="s">
        <v>25</v>
      </c>
      <c r="B75" s="96"/>
      <c r="C75" s="78"/>
      <c r="D75" s="78"/>
      <c r="E75" s="79"/>
      <c r="F75" s="79"/>
      <c r="G75" s="79"/>
      <c r="H75" s="79"/>
      <c r="I75" s="79"/>
      <c r="J75" s="80">
        <f>SUM(J74:J74)</f>
        <v>3100000</v>
      </c>
      <c r="K75" s="80">
        <f t="shared" ref="K75:O75" si="34">SUM(K74:K74)</f>
        <v>3100000</v>
      </c>
      <c r="L75" s="80">
        <f t="shared" si="34"/>
        <v>0</v>
      </c>
      <c r="M75" s="80">
        <f t="shared" si="34"/>
        <v>0</v>
      </c>
      <c r="N75" s="80">
        <f t="shared" si="34"/>
        <v>0</v>
      </c>
      <c r="O75" s="80">
        <f t="shared" si="34"/>
        <v>3100000</v>
      </c>
      <c r="P75" s="81"/>
      <c r="Q75" s="82"/>
    </row>
    <row r="76" spans="1:17" s="35" customFormat="1" ht="47.25" customHeight="1" x14ac:dyDescent="0.25">
      <c r="A76" s="119" t="s">
        <v>70</v>
      </c>
      <c r="B76" s="120"/>
      <c r="C76" s="120"/>
      <c r="D76" s="120"/>
      <c r="E76" s="37"/>
      <c r="F76" s="37"/>
      <c r="G76" s="37"/>
      <c r="H76" s="38"/>
      <c r="I76" s="38"/>
      <c r="J76" s="39">
        <f>J75</f>
        <v>3100000</v>
      </c>
      <c r="K76" s="39">
        <f>SUM(K77:K79)</f>
        <v>3100000</v>
      </c>
      <c r="L76" s="39">
        <f t="shared" ref="L76:O76" si="35">L75</f>
        <v>0</v>
      </c>
      <c r="M76" s="39">
        <f t="shared" si="35"/>
        <v>0</v>
      </c>
      <c r="N76" s="39">
        <f t="shared" si="35"/>
        <v>0</v>
      </c>
      <c r="O76" s="39">
        <f t="shared" si="35"/>
        <v>3100000</v>
      </c>
      <c r="P76" s="40"/>
      <c r="Q76" s="74"/>
    </row>
    <row r="77" spans="1:17" s="35" customFormat="1" ht="47.25" customHeight="1" x14ac:dyDescent="0.25">
      <c r="A77" s="8" t="s">
        <v>22</v>
      </c>
      <c r="B77" s="25"/>
      <c r="C77" s="10"/>
      <c r="D77" s="25"/>
      <c r="E77" s="25"/>
      <c r="F77" s="25"/>
      <c r="G77" s="25"/>
      <c r="H77" s="25"/>
      <c r="I77" s="25"/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9"/>
      <c r="Q77" s="31"/>
    </row>
    <row r="78" spans="1:17" s="35" customFormat="1" ht="47.25" customHeight="1" x14ac:dyDescent="0.25">
      <c r="A78" s="41" t="s">
        <v>26</v>
      </c>
      <c r="B78" s="42"/>
      <c r="C78" s="43"/>
      <c r="D78" s="42"/>
      <c r="E78" s="42"/>
      <c r="F78" s="42"/>
      <c r="G78" s="42"/>
      <c r="H78" s="42"/>
      <c r="I78" s="42"/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5"/>
      <c r="Q78" s="46"/>
    </row>
    <row r="79" spans="1:17" s="35" customFormat="1" ht="47.25" customHeight="1" thickBot="1" x14ac:dyDescent="0.3">
      <c r="A79" s="58" t="s">
        <v>24</v>
      </c>
      <c r="B79" s="59"/>
      <c r="C79" s="59"/>
      <c r="D79" s="59"/>
      <c r="E79" s="59"/>
      <c r="F79" s="59"/>
      <c r="G79" s="59"/>
      <c r="H79" s="59"/>
      <c r="I79" s="59"/>
      <c r="J79" s="60">
        <f>J74</f>
        <v>3100000</v>
      </c>
      <c r="K79" s="60">
        <f t="shared" ref="K79:O79" si="36">K74</f>
        <v>3100000</v>
      </c>
      <c r="L79" s="60">
        <f t="shared" si="36"/>
        <v>0</v>
      </c>
      <c r="M79" s="60">
        <f t="shared" si="36"/>
        <v>0</v>
      </c>
      <c r="N79" s="60">
        <f t="shared" si="36"/>
        <v>0</v>
      </c>
      <c r="O79" s="60">
        <f t="shared" si="36"/>
        <v>3100000</v>
      </c>
      <c r="P79" s="61"/>
      <c r="Q79" s="62"/>
    </row>
    <row r="80" spans="1:17" s="12" customFormat="1" ht="60" customHeight="1" thickBot="1" x14ac:dyDescent="0.3">
      <c r="A80" s="92" t="s">
        <v>38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4"/>
    </row>
    <row r="81" spans="1:17" s="35" customFormat="1" ht="101.25" customHeight="1" thickBot="1" x14ac:dyDescent="0.3">
      <c r="A81" s="70">
        <v>1</v>
      </c>
      <c r="B81" s="16" t="s">
        <v>19</v>
      </c>
      <c r="C81" s="16">
        <v>4811007974</v>
      </c>
      <c r="D81" s="49" t="s">
        <v>27</v>
      </c>
      <c r="E81" s="49" t="s">
        <v>33</v>
      </c>
      <c r="F81" s="49" t="s">
        <v>33</v>
      </c>
      <c r="G81" s="49" t="s">
        <v>33</v>
      </c>
      <c r="H81" s="50" t="s">
        <v>33</v>
      </c>
      <c r="I81" s="49" t="s">
        <v>39</v>
      </c>
      <c r="J81" s="51">
        <v>300000</v>
      </c>
      <c r="K81" s="51">
        <f>SUM(L81:O81)</f>
        <v>300000</v>
      </c>
      <c r="L81" s="51">
        <v>0</v>
      </c>
      <c r="M81" s="51">
        <v>0</v>
      </c>
      <c r="N81" s="51">
        <v>300000</v>
      </c>
      <c r="O81" s="51">
        <v>0</v>
      </c>
      <c r="P81" s="51" t="s">
        <v>38</v>
      </c>
      <c r="Q81" s="77" t="s">
        <v>60</v>
      </c>
    </row>
    <row r="82" spans="1:17" s="13" customFormat="1" ht="32.25" customHeight="1" thickBot="1" x14ac:dyDescent="0.35">
      <c r="A82" s="95" t="s">
        <v>25</v>
      </c>
      <c r="B82" s="96"/>
      <c r="C82" s="78"/>
      <c r="D82" s="78"/>
      <c r="E82" s="79"/>
      <c r="F82" s="79"/>
      <c r="G82" s="79"/>
      <c r="H82" s="79"/>
      <c r="I82" s="79"/>
      <c r="J82" s="80">
        <f>SUM(J81:J81)</f>
        <v>300000</v>
      </c>
      <c r="K82" s="80">
        <f t="shared" ref="K82:O82" si="37">SUM(K81:K81)</f>
        <v>300000</v>
      </c>
      <c r="L82" s="80">
        <f t="shared" si="37"/>
        <v>0</v>
      </c>
      <c r="M82" s="80">
        <f t="shared" si="37"/>
        <v>0</v>
      </c>
      <c r="N82" s="80">
        <f t="shared" si="37"/>
        <v>300000</v>
      </c>
      <c r="O82" s="80">
        <f t="shared" si="37"/>
        <v>0</v>
      </c>
      <c r="P82" s="81"/>
      <c r="Q82" s="82"/>
    </row>
    <row r="83" spans="1:17" s="35" customFormat="1" ht="101.25" customHeight="1" thickBot="1" x14ac:dyDescent="0.3">
      <c r="A83" s="70">
        <v>1</v>
      </c>
      <c r="B83" s="16" t="s">
        <v>47</v>
      </c>
      <c r="C83" s="16">
        <v>4811027032</v>
      </c>
      <c r="D83" s="49" t="s">
        <v>27</v>
      </c>
      <c r="E83" s="49" t="s">
        <v>33</v>
      </c>
      <c r="F83" s="49" t="s">
        <v>33</v>
      </c>
      <c r="G83" s="49" t="s">
        <v>33</v>
      </c>
      <c r="H83" s="50" t="s">
        <v>33</v>
      </c>
      <c r="I83" s="49" t="s">
        <v>46</v>
      </c>
      <c r="J83" s="51">
        <v>1800000</v>
      </c>
      <c r="K83" s="51">
        <f t="shared" ref="K83" si="38">SUM(L83:O83)</f>
        <v>1800000</v>
      </c>
      <c r="L83" s="51">
        <v>0</v>
      </c>
      <c r="M83" s="51">
        <v>0</v>
      </c>
      <c r="N83" s="51">
        <v>1800000</v>
      </c>
      <c r="O83" s="51">
        <v>0</v>
      </c>
      <c r="P83" s="51" t="s">
        <v>38</v>
      </c>
      <c r="Q83" s="77" t="s">
        <v>60</v>
      </c>
    </row>
    <row r="84" spans="1:17" s="13" customFormat="1" ht="32.25" customHeight="1" thickBot="1" x14ac:dyDescent="0.35">
      <c r="A84" s="95" t="s">
        <v>25</v>
      </c>
      <c r="B84" s="96"/>
      <c r="C84" s="78"/>
      <c r="D84" s="78"/>
      <c r="E84" s="79"/>
      <c r="F84" s="79"/>
      <c r="G84" s="79"/>
      <c r="H84" s="79"/>
      <c r="I84" s="79"/>
      <c r="J84" s="80">
        <f>SUM(J83:J83)</f>
        <v>1800000</v>
      </c>
      <c r="K84" s="80">
        <f t="shared" ref="K84:O84" si="39">SUM(K83:K83)</f>
        <v>1800000</v>
      </c>
      <c r="L84" s="80">
        <f t="shared" si="39"/>
        <v>0</v>
      </c>
      <c r="M84" s="80">
        <f t="shared" si="39"/>
        <v>0</v>
      </c>
      <c r="N84" s="80">
        <f t="shared" si="39"/>
        <v>1800000</v>
      </c>
      <c r="O84" s="80">
        <f t="shared" si="39"/>
        <v>0</v>
      </c>
      <c r="P84" s="81"/>
      <c r="Q84" s="82"/>
    </row>
    <row r="85" spans="1:17" s="35" customFormat="1" ht="47.25" customHeight="1" x14ac:dyDescent="0.25">
      <c r="A85" s="119" t="s">
        <v>72</v>
      </c>
      <c r="B85" s="120"/>
      <c r="C85" s="120"/>
      <c r="D85" s="120"/>
      <c r="E85" s="37"/>
      <c r="F85" s="37"/>
      <c r="G85" s="37"/>
      <c r="H85" s="38"/>
      <c r="I85" s="38"/>
      <c r="J85" s="39">
        <f>J82+J84</f>
        <v>2100000</v>
      </c>
      <c r="K85" s="39">
        <f>SUM(K86:K88)</f>
        <v>2100000</v>
      </c>
      <c r="L85" s="39">
        <f t="shared" ref="L85:O85" si="40">L82+L84</f>
        <v>0</v>
      </c>
      <c r="M85" s="39">
        <f t="shared" si="40"/>
        <v>0</v>
      </c>
      <c r="N85" s="39">
        <f t="shared" si="40"/>
        <v>2100000</v>
      </c>
      <c r="O85" s="39">
        <f t="shared" si="40"/>
        <v>0</v>
      </c>
      <c r="P85" s="40"/>
      <c r="Q85" s="74"/>
    </row>
    <row r="86" spans="1:17" s="35" customFormat="1" ht="47.25" customHeight="1" x14ac:dyDescent="0.25">
      <c r="A86" s="8" t="s">
        <v>22</v>
      </c>
      <c r="B86" s="25"/>
      <c r="C86" s="10"/>
      <c r="D86" s="25"/>
      <c r="E86" s="25"/>
      <c r="F86" s="25"/>
      <c r="G86" s="25"/>
      <c r="H86" s="25"/>
      <c r="I86" s="25"/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/>
      <c r="Q86" s="31"/>
    </row>
    <row r="87" spans="1:17" s="35" customFormat="1" ht="47.25" customHeight="1" x14ac:dyDescent="0.25">
      <c r="A87" s="41" t="s">
        <v>26</v>
      </c>
      <c r="B87" s="42"/>
      <c r="C87" s="43"/>
      <c r="D87" s="42"/>
      <c r="E87" s="42"/>
      <c r="F87" s="42"/>
      <c r="G87" s="42"/>
      <c r="H87" s="42"/>
      <c r="I87" s="42"/>
      <c r="J87" s="44">
        <v>0</v>
      </c>
      <c r="K87" s="44">
        <v>0</v>
      </c>
      <c r="L87" s="44">
        <f>L81</f>
        <v>0</v>
      </c>
      <c r="M87" s="44">
        <f>M81</f>
        <v>0</v>
      </c>
      <c r="N87" s="44">
        <v>0</v>
      </c>
      <c r="O87" s="44">
        <f>O81</f>
        <v>0</v>
      </c>
      <c r="P87" s="45"/>
      <c r="Q87" s="46"/>
    </row>
    <row r="88" spans="1:17" s="35" customFormat="1" ht="47.25" customHeight="1" thickBot="1" x14ac:dyDescent="0.3">
      <c r="A88" s="58" t="s">
        <v>55</v>
      </c>
      <c r="B88" s="59"/>
      <c r="C88" s="59"/>
      <c r="D88" s="59"/>
      <c r="E88" s="59"/>
      <c r="F88" s="59"/>
      <c r="G88" s="59"/>
      <c r="H88" s="59"/>
      <c r="I88" s="59"/>
      <c r="J88" s="60">
        <f>J81+J83</f>
        <v>2100000</v>
      </c>
      <c r="K88" s="60">
        <f t="shared" ref="K88:O88" si="41">K81+K83</f>
        <v>2100000</v>
      </c>
      <c r="L88" s="60">
        <f t="shared" si="41"/>
        <v>0</v>
      </c>
      <c r="M88" s="60">
        <f t="shared" si="41"/>
        <v>0</v>
      </c>
      <c r="N88" s="60">
        <f t="shared" si="41"/>
        <v>2100000</v>
      </c>
      <c r="O88" s="60">
        <f t="shared" si="41"/>
        <v>0</v>
      </c>
      <c r="P88" s="61"/>
      <c r="Q88" s="62"/>
    </row>
    <row r="89" spans="1:17" s="12" customFormat="1" ht="60" customHeight="1" thickBot="1" x14ac:dyDescent="0.3">
      <c r="A89" s="92" t="s">
        <v>73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4"/>
    </row>
    <row r="90" spans="1:17" s="24" customFormat="1" ht="78" customHeight="1" thickBot="1" x14ac:dyDescent="0.35">
      <c r="A90" s="75">
        <v>1</v>
      </c>
      <c r="B90" s="63" t="s">
        <v>33</v>
      </c>
      <c r="C90" s="63" t="s">
        <v>33</v>
      </c>
      <c r="D90" s="48" t="s">
        <v>33</v>
      </c>
      <c r="E90" s="49" t="s">
        <v>33</v>
      </c>
      <c r="F90" s="49" t="s">
        <v>33</v>
      </c>
      <c r="G90" s="49" t="s">
        <v>33</v>
      </c>
      <c r="H90" s="64" t="s">
        <v>33</v>
      </c>
      <c r="I90" s="48" t="s">
        <v>33</v>
      </c>
      <c r="J90" s="65">
        <v>0</v>
      </c>
      <c r="K90" s="65">
        <v>0</v>
      </c>
      <c r="L90" s="65">
        <v>0</v>
      </c>
      <c r="M90" s="65">
        <v>0</v>
      </c>
      <c r="N90" s="65">
        <v>0</v>
      </c>
      <c r="O90" s="65">
        <v>0</v>
      </c>
      <c r="P90" s="66" t="s">
        <v>73</v>
      </c>
      <c r="Q90" s="67" t="s">
        <v>33</v>
      </c>
    </row>
    <row r="91" spans="1:17" s="13" customFormat="1" ht="32.25" customHeight="1" thickBot="1" x14ac:dyDescent="0.35">
      <c r="A91" s="95" t="s">
        <v>62</v>
      </c>
      <c r="B91" s="96"/>
      <c r="C91" s="78"/>
      <c r="D91" s="78"/>
      <c r="E91" s="79"/>
      <c r="F91" s="79"/>
      <c r="G91" s="79"/>
      <c r="H91" s="79"/>
      <c r="I91" s="79"/>
      <c r="J91" s="80">
        <f>J90</f>
        <v>0</v>
      </c>
      <c r="K91" s="80">
        <f t="shared" ref="K91:O91" si="42">K90</f>
        <v>0</v>
      </c>
      <c r="L91" s="80">
        <f t="shared" si="42"/>
        <v>0</v>
      </c>
      <c r="M91" s="80">
        <f t="shared" si="42"/>
        <v>0</v>
      </c>
      <c r="N91" s="80">
        <f t="shared" si="42"/>
        <v>0</v>
      </c>
      <c r="O91" s="80">
        <f t="shared" si="42"/>
        <v>0</v>
      </c>
      <c r="P91" s="81"/>
      <c r="Q91" s="82"/>
    </row>
    <row r="92" spans="1:17" s="35" customFormat="1" ht="47.25" customHeight="1" x14ac:dyDescent="0.25">
      <c r="A92" s="97" t="s">
        <v>63</v>
      </c>
      <c r="B92" s="98"/>
      <c r="C92" s="98"/>
      <c r="D92" s="98"/>
      <c r="E92" s="18"/>
      <c r="F92" s="18"/>
      <c r="G92" s="18"/>
      <c r="H92" s="19"/>
      <c r="I92" s="19"/>
      <c r="J92" s="20">
        <f>J91</f>
        <v>0</v>
      </c>
      <c r="K92" s="20">
        <f t="shared" ref="K92:O92" si="43">K91</f>
        <v>0</v>
      </c>
      <c r="L92" s="20">
        <f t="shared" si="43"/>
        <v>0</v>
      </c>
      <c r="M92" s="20">
        <f t="shared" si="43"/>
        <v>0</v>
      </c>
      <c r="N92" s="20">
        <f t="shared" si="43"/>
        <v>0</v>
      </c>
      <c r="O92" s="20">
        <f t="shared" si="43"/>
        <v>0</v>
      </c>
      <c r="P92" s="21"/>
      <c r="Q92" s="22"/>
    </row>
    <row r="93" spans="1:17" s="35" customFormat="1" ht="47.25" customHeight="1" x14ac:dyDescent="0.25">
      <c r="A93" s="8" t="s">
        <v>22</v>
      </c>
      <c r="B93" s="25"/>
      <c r="C93" s="10"/>
      <c r="D93" s="25"/>
      <c r="E93" s="25"/>
      <c r="F93" s="25"/>
      <c r="G93" s="25"/>
      <c r="H93" s="25"/>
      <c r="I93" s="25"/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9"/>
      <c r="Q93" s="31"/>
    </row>
    <row r="94" spans="1:17" s="35" customFormat="1" ht="47.25" customHeight="1" x14ac:dyDescent="0.25">
      <c r="A94" s="9" t="s">
        <v>26</v>
      </c>
      <c r="B94" s="26"/>
      <c r="C94" s="11"/>
      <c r="D94" s="26"/>
      <c r="E94" s="26"/>
      <c r="F94" s="26"/>
      <c r="G94" s="26"/>
      <c r="H94" s="26"/>
      <c r="I94" s="26"/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f>SUM(O90)</f>
        <v>0</v>
      </c>
      <c r="P94" s="30"/>
      <c r="Q94" s="32"/>
    </row>
    <row r="95" spans="1:17" s="35" customFormat="1" ht="47.25" customHeight="1" thickBot="1" x14ac:dyDescent="0.3">
      <c r="A95" s="83" t="s">
        <v>66</v>
      </c>
      <c r="B95" s="84"/>
      <c r="C95" s="84"/>
      <c r="D95" s="84"/>
      <c r="E95" s="84"/>
      <c r="F95" s="84"/>
      <c r="G95" s="84"/>
      <c r="H95" s="84"/>
      <c r="I95" s="84"/>
      <c r="J95" s="85">
        <f>J92</f>
        <v>0</v>
      </c>
      <c r="K95" s="85">
        <f t="shared" ref="K95:O95" si="44">K92</f>
        <v>0</v>
      </c>
      <c r="L95" s="85">
        <f t="shared" si="44"/>
        <v>0</v>
      </c>
      <c r="M95" s="85">
        <f t="shared" si="44"/>
        <v>0</v>
      </c>
      <c r="N95" s="85">
        <f t="shared" si="44"/>
        <v>0</v>
      </c>
      <c r="O95" s="85">
        <f t="shared" si="44"/>
        <v>0</v>
      </c>
      <c r="P95" s="33"/>
      <c r="Q95" s="34"/>
    </row>
    <row r="96" spans="1:17" s="91" customFormat="1" ht="60" customHeight="1" thickBot="1" x14ac:dyDescent="0.3">
      <c r="A96" s="99" t="s">
        <v>74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1"/>
    </row>
    <row r="97" spans="1:18" s="35" customFormat="1" ht="47.25" customHeight="1" x14ac:dyDescent="0.25">
      <c r="A97" s="97" t="s">
        <v>76</v>
      </c>
      <c r="B97" s="98"/>
      <c r="C97" s="98"/>
      <c r="D97" s="98"/>
      <c r="E97" s="18"/>
      <c r="F97" s="18"/>
      <c r="G97" s="18"/>
      <c r="H97" s="19"/>
      <c r="I97" s="19"/>
      <c r="J97" s="20">
        <f>SUM(J8+J20+J27+J34+J41+J48+J55+J62+J69+J76+J85+J92)</f>
        <v>47006587.469999999</v>
      </c>
      <c r="K97" s="20">
        <f>SUM(K98:K100)</f>
        <v>47006587.469999999</v>
      </c>
      <c r="L97" s="20">
        <f t="shared" ref="L97:O97" si="45">SUM(L8+L20+L27+L34+L41+L48+L55+L62+L69+L76+L85+L92)</f>
        <v>0</v>
      </c>
      <c r="M97" s="20">
        <f t="shared" si="45"/>
        <v>15235190.460000001</v>
      </c>
      <c r="N97" s="20">
        <f t="shared" si="45"/>
        <v>28671397.009999998</v>
      </c>
      <c r="O97" s="20">
        <f t="shared" si="45"/>
        <v>3100000</v>
      </c>
      <c r="P97" s="21"/>
      <c r="Q97" s="22"/>
    </row>
    <row r="98" spans="1:18" s="35" customFormat="1" ht="47.25" customHeight="1" x14ac:dyDescent="0.25">
      <c r="A98" s="8" t="s">
        <v>22</v>
      </c>
      <c r="B98" s="25"/>
      <c r="C98" s="10"/>
      <c r="D98" s="25"/>
      <c r="E98" s="25"/>
      <c r="F98" s="25"/>
      <c r="G98" s="25"/>
      <c r="H98" s="25"/>
      <c r="I98" s="25"/>
      <c r="J98" s="27">
        <f t="shared" ref="J98:O100" si="46">SUM(J9+J21+J28+J35+J42+J49+J56+J63+J70+J77+J86+J93)</f>
        <v>0</v>
      </c>
      <c r="K98" s="27">
        <f t="shared" si="46"/>
        <v>0</v>
      </c>
      <c r="L98" s="27">
        <f t="shared" si="46"/>
        <v>0</v>
      </c>
      <c r="M98" s="27">
        <f t="shared" si="46"/>
        <v>0</v>
      </c>
      <c r="N98" s="27">
        <f t="shared" si="46"/>
        <v>0</v>
      </c>
      <c r="O98" s="27">
        <f t="shared" si="46"/>
        <v>0</v>
      </c>
      <c r="P98" s="29"/>
      <c r="Q98" s="31"/>
    </row>
    <row r="99" spans="1:18" s="35" customFormat="1" ht="47.25" customHeight="1" x14ac:dyDescent="0.25">
      <c r="A99" s="9" t="s">
        <v>31</v>
      </c>
      <c r="B99" s="26"/>
      <c r="C99" s="11"/>
      <c r="D99" s="26"/>
      <c r="E99" s="26"/>
      <c r="F99" s="26"/>
      <c r="G99" s="26"/>
      <c r="H99" s="26"/>
      <c r="I99" s="26"/>
      <c r="J99" s="28">
        <f>SUM(J10+J22+J29+J36+J43+J50+J57+J64+J71+J78+J87+J94)</f>
        <v>18384879.159999996</v>
      </c>
      <c r="K99" s="28">
        <f t="shared" si="46"/>
        <v>18384879.16</v>
      </c>
      <c r="L99" s="28">
        <f t="shared" si="46"/>
        <v>0</v>
      </c>
      <c r="M99" s="28">
        <f t="shared" si="46"/>
        <v>15235190.460000001</v>
      </c>
      <c r="N99" s="28">
        <f t="shared" si="46"/>
        <v>3149688.7</v>
      </c>
      <c r="O99" s="28">
        <f t="shared" si="46"/>
        <v>0</v>
      </c>
      <c r="P99" s="30"/>
      <c r="Q99" s="32"/>
    </row>
    <row r="100" spans="1:18" s="35" customFormat="1" ht="47.25" customHeight="1" thickBot="1" x14ac:dyDescent="0.3">
      <c r="A100" s="83" t="s">
        <v>75</v>
      </c>
      <c r="B100" s="84"/>
      <c r="C100" s="84"/>
      <c r="D100" s="84"/>
      <c r="E100" s="84"/>
      <c r="F100" s="84"/>
      <c r="G100" s="84"/>
      <c r="H100" s="84"/>
      <c r="I100" s="84"/>
      <c r="J100" s="85">
        <f t="shared" si="46"/>
        <v>28621708.309999999</v>
      </c>
      <c r="K100" s="85">
        <f t="shared" si="46"/>
        <v>28621708.309999999</v>
      </c>
      <c r="L100" s="85">
        <f t="shared" si="46"/>
        <v>0</v>
      </c>
      <c r="M100" s="85">
        <f t="shared" si="46"/>
        <v>0</v>
      </c>
      <c r="N100" s="85">
        <f t="shared" si="46"/>
        <v>25521708.309999999</v>
      </c>
      <c r="O100" s="85">
        <f t="shared" si="46"/>
        <v>3100000</v>
      </c>
      <c r="P100" s="33"/>
      <c r="Q100" s="34"/>
    </row>
    <row r="101" spans="1:18" s="35" customFormat="1" ht="90" customHeight="1" x14ac:dyDescent="0.25">
      <c r="A101" s="14"/>
      <c r="B101" s="5"/>
      <c r="C101" s="5"/>
      <c r="D101" s="14"/>
      <c r="E101" s="14"/>
      <c r="F101" s="14"/>
      <c r="G101" s="2"/>
      <c r="H101" s="3"/>
      <c r="I101" s="14"/>
      <c r="J101" s="36"/>
      <c r="K101" s="4"/>
      <c r="L101" s="4"/>
      <c r="M101" s="4"/>
      <c r="N101" s="4"/>
      <c r="O101" s="4"/>
      <c r="P101" s="4"/>
      <c r="Q101" s="4"/>
      <c r="R101" s="1"/>
    </row>
    <row r="102" spans="1:18" s="35" customFormat="1" ht="90" customHeight="1" x14ac:dyDescent="0.25">
      <c r="A102" s="14"/>
      <c r="B102" s="5"/>
      <c r="C102" s="5"/>
      <c r="D102" s="14"/>
      <c r="E102" s="14"/>
      <c r="F102" s="14"/>
      <c r="G102" s="2"/>
      <c r="H102" s="3"/>
      <c r="I102" s="14"/>
      <c r="J102" s="4"/>
      <c r="K102" s="4"/>
      <c r="L102" s="4"/>
      <c r="M102" s="4"/>
      <c r="N102" s="4"/>
      <c r="O102" s="4"/>
      <c r="P102" s="4"/>
      <c r="Q102" s="4"/>
      <c r="R102" s="1"/>
    </row>
    <row r="103" spans="1:18" s="35" customFormat="1" ht="90" customHeight="1" x14ac:dyDescent="0.25">
      <c r="A103" s="14"/>
      <c r="B103" s="5"/>
      <c r="C103" s="5"/>
      <c r="D103" s="14"/>
      <c r="E103" s="14"/>
      <c r="F103" s="14"/>
      <c r="G103" s="2"/>
      <c r="H103" s="3"/>
      <c r="I103" s="14"/>
      <c r="J103" s="4"/>
      <c r="K103" s="4"/>
      <c r="L103" s="4"/>
      <c r="M103" s="4"/>
      <c r="N103" s="4"/>
      <c r="O103" s="4"/>
      <c r="P103" s="4"/>
      <c r="Q103" s="4"/>
      <c r="R103" s="1"/>
    </row>
    <row r="104" spans="1:18" ht="90" customHeight="1" x14ac:dyDescent="0.25"/>
    <row r="105" spans="1:18" ht="90" customHeight="1" x14ac:dyDescent="0.25"/>
    <row r="106" spans="1:18" ht="90" customHeight="1" x14ac:dyDescent="0.25"/>
    <row r="107" spans="1:18" ht="90" customHeight="1" x14ac:dyDescent="0.25"/>
    <row r="108" spans="1:18" ht="43.15" customHeight="1" x14ac:dyDescent="0.25"/>
    <row r="109" spans="1:18" ht="195" customHeight="1" x14ac:dyDescent="0.25"/>
    <row r="110" spans="1:18" ht="243.6" customHeight="1" x14ac:dyDescent="0.25"/>
    <row r="111" spans="1:18" ht="43.15" customHeight="1" x14ac:dyDescent="0.25"/>
    <row r="112" spans="1:18" ht="60" customHeight="1" x14ac:dyDescent="0.25"/>
    <row r="113" ht="60" customHeight="1" x14ac:dyDescent="0.25"/>
    <row r="114" ht="60" customHeight="1" x14ac:dyDescent="0.25"/>
    <row r="115" ht="60" customHeight="1" x14ac:dyDescent="0.25"/>
    <row r="116" ht="60" customHeight="1" x14ac:dyDescent="0.25"/>
    <row r="117" ht="60" customHeight="1" x14ac:dyDescent="0.25"/>
    <row r="118" ht="60" customHeight="1" x14ac:dyDescent="0.25"/>
    <row r="119" ht="156" customHeight="1" x14ac:dyDescent="0.25"/>
    <row r="120" ht="60" customHeight="1" x14ac:dyDescent="0.25"/>
    <row r="121" ht="43.15" customHeight="1" x14ac:dyDescent="0.25"/>
    <row r="122" ht="100.15" customHeight="1" x14ac:dyDescent="0.25"/>
    <row r="123" ht="100.15" customHeight="1" x14ac:dyDescent="0.25"/>
    <row r="124" ht="100.15" customHeight="1" x14ac:dyDescent="0.25"/>
    <row r="125" ht="100.15" customHeight="1" x14ac:dyDescent="0.25"/>
    <row r="126" ht="43.15" customHeight="1" x14ac:dyDescent="0.25"/>
    <row r="127" ht="87.6" customHeight="1" x14ac:dyDescent="0.25"/>
    <row r="128" ht="87.6" customHeight="1" x14ac:dyDescent="0.25"/>
    <row r="129" spans="18:18" ht="87.6" customHeight="1" x14ac:dyDescent="0.25"/>
    <row r="130" spans="18:18" ht="43.15" customHeight="1" x14ac:dyDescent="0.25"/>
    <row r="131" spans="18:18" ht="217.15" customHeight="1" x14ac:dyDescent="0.25"/>
    <row r="132" spans="18:18" ht="325.14999999999998" customHeight="1" x14ac:dyDescent="0.25"/>
    <row r="133" spans="18:18" ht="43.15" customHeight="1" x14ac:dyDescent="0.25"/>
    <row r="134" spans="18:18" ht="118.15" customHeight="1" x14ac:dyDescent="0.25"/>
    <row r="135" spans="18:18" ht="43.15" customHeight="1" x14ac:dyDescent="0.25"/>
    <row r="136" spans="18:18" ht="80.45" customHeight="1" x14ac:dyDescent="0.25"/>
    <row r="137" spans="18:18" ht="43.15" customHeight="1" x14ac:dyDescent="0.25"/>
    <row r="138" spans="18:18" ht="60" customHeight="1" x14ac:dyDescent="0.25"/>
    <row r="139" spans="18:18" ht="43.15" customHeight="1" x14ac:dyDescent="0.25"/>
    <row r="140" spans="18:18" ht="112.15" customHeight="1" x14ac:dyDescent="0.25"/>
    <row r="141" spans="18:18" ht="43.15" customHeight="1" x14ac:dyDescent="0.25"/>
    <row r="142" spans="18:18" x14ac:dyDescent="0.25">
      <c r="R142" s="6"/>
    </row>
    <row r="145" ht="30" customHeight="1" x14ac:dyDescent="0.25"/>
  </sheetData>
  <mergeCells count="58">
    <mergeCell ref="A84:B84"/>
    <mergeCell ref="A59:Q59"/>
    <mergeCell ref="A61:B61"/>
    <mergeCell ref="A62:D62"/>
    <mergeCell ref="A73:Q73"/>
    <mergeCell ref="A76:D76"/>
    <mergeCell ref="A75:B75"/>
    <mergeCell ref="A66:Q66"/>
    <mergeCell ref="A68:B68"/>
    <mergeCell ref="A69:D69"/>
    <mergeCell ref="F3:F4"/>
    <mergeCell ref="G3:G4"/>
    <mergeCell ref="H3:H4"/>
    <mergeCell ref="I3:I4"/>
    <mergeCell ref="A97:D97"/>
    <mergeCell ref="A40:B40"/>
    <mergeCell ref="A41:D41"/>
    <mergeCell ref="A45:Q45"/>
    <mergeCell ref="A47:B47"/>
    <mergeCell ref="A48:D48"/>
    <mergeCell ref="A52:Q52"/>
    <mergeCell ref="A54:B54"/>
    <mergeCell ref="A55:D55"/>
    <mergeCell ref="A80:Q80"/>
    <mergeCell ref="A82:B82"/>
    <mergeCell ref="A85:D85"/>
    <mergeCell ref="A27:D27"/>
    <mergeCell ref="A31:Q31"/>
    <mergeCell ref="A33:B33"/>
    <mergeCell ref="A34:D34"/>
    <mergeCell ref="M1:P1"/>
    <mergeCell ref="A12:Q12"/>
    <mergeCell ref="Q3:Q4"/>
    <mergeCell ref="A2:Q2"/>
    <mergeCell ref="A14:B14"/>
    <mergeCell ref="P3:P4"/>
    <mergeCell ref="K3:O3"/>
    <mergeCell ref="A3:A4"/>
    <mergeCell ref="B3:B4"/>
    <mergeCell ref="C3:C4"/>
    <mergeCell ref="D3:D4"/>
    <mergeCell ref="E3:E4"/>
    <mergeCell ref="A89:Q89"/>
    <mergeCell ref="A91:B91"/>
    <mergeCell ref="A92:D92"/>
    <mergeCell ref="A96:Q96"/>
    <mergeCell ref="J3:J4"/>
    <mergeCell ref="A20:D20"/>
    <mergeCell ref="A38:Q38"/>
    <mergeCell ref="A16:B16"/>
    <mergeCell ref="B17:B18"/>
    <mergeCell ref="C17:C18"/>
    <mergeCell ref="A19:B19"/>
    <mergeCell ref="A5:Q5"/>
    <mergeCell ref="A7:B7"/>
    <mergeCell ref="A8:D8"/>
    <mergeCell ref="A24:Q24"/>
    <mergeCell ref="A26:B26"/>
  </mergeCells>
  <phoneticPr fontId="17" type="noConversion"/>
  <pageMargins left="0.25" right="0.25" top="0.75" bottom="0.75" header="0.3" footer="0.3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2025_ЦЗ</vt:lpstr>
      <vt:lpstr>Лист2</vt:lpstr>
      <vt:lpstr>'2025_ЦЗ'!Область_печати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u1485</cp:lastModifiedBy>
  <cp:lastPrinted>2024-12-19T08:30:33Z</cp:lastPrinted>
  <dcterms:created xsi:type="dcterms:W3CDTF">2021-07-02T07:35:59Z</dcterms:created>
  <dcterms:modified xsi:type="dcterms:W3CDTF">2025-01-22T12:47:53Z</dcterms:modified>
</cp:coreProperties>
</file>