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5F5BD05D-9D6B-49C7-B9DD-6C064B9C8E4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1" r:id="rId1"/>
    <sheet name="Лист2" sheetId="4" state="hidden" r:id="rId2"/>
  </sheets>
  <definedNames>
    <definedName name="_xlnm.Print_Area" localSheetId="0">МАЙ_ЦЗ!$A$1:$Q$19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" i="1" l="1"/>
  <c r="L16" i="1"/>
  <c r="M16" i="1"/>
  <c r="N16" i="1"/>
  <c r="O16" i="1"/>
  <c r="J16" i="1"/>
  <c r="K14" i="1"/>
  <c r="K15" i="1" s="1"/>
  <c r="L15" i="1"/>
  <c r="M15" i="1"/>
  <c r="N15" i="1"/>
  <c r="O15" i="1"/>
  <c r="J15" i="1"/>
  <c r="K13" i="1"/>
  <c r="L13" i="1"/>
  <c r="M13" i="1"/>
  <c r="N13" i="1"/>
  <c r="O13" i="1"/>
  <c r="J13" i="1"/>
  <c r="K12" i="1"/>
  <c r="K11" i="1"/>
  <c r="L11" i="1"/>
  <c r="M11" i="1"/>
  <c r="N11" i="1"/>
  <c r="O11" i="1"/>
  <c r="J11" i="1"/>
  <c r="K10" i="1"/>
  <c r="K9" i="1"/>
  <c r="K7" i="1"/>
  <c r="L7" i="1"/>
  <c r="M7" i="1"/>
  <c r="N7" i="1"/>
  <c r="O7" i="1"/>
  <c r="J7" i="1"/>
  <c r="K6" i="1"/>
  <c r="O19" i="1" l="1"/>
  <c r="M19" i="1"/>
  <c r="N19" i="1"/>
  <c r="J19" i="1"/>
  <c r="O18" i="1" l="1"/>
  <c r="L18" i="1"/>
  <c r="N17" i="1" l="1"/>
  <c r="M17" i="1"/>
  <c r="L17" i="1"/>
  <c r="K17" i="1"/>
  <c r="K8" i="1" l="1"/>
  <c r="K19" i="1"/>
  <c r="L19" i="1"/>
</calcChain>
</file>

<file path=xl/sharedStrings.xml><?xml version="1.0" encoding="utf-8"?>
<sst xmlns="http://schemas.openxmlformats.org/spreadsheetml/2006/main" count="90" uniqueCount="57">
  <si>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</si>
  <si>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</si>
  <si>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</si>
  <si>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</si>
  <si>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</si>
  <si>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</si>
  <si>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</si>
  <si>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</si>
  <si>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</si>
  <si>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</si>
  <si>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</si>
  <si>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</si>
  <si>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</si>
  <si>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</si>
  <si>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</si>
  <si>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</si>
  <si>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</si>
  <si>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</si>
  <si>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эл. аукцион</t>
  </si>
  <si>
    <t>областной
бюджет, руб.</t>
  </si>
  <si>
    <t>местный
бюджет, руб.</t>
  </si>
  <si>
    <t xml:space="preserve"> 0 закупок в рамках нац.проекта</t>
  </si>
  <si>
    <t>Всего 1 закупка</t>
  </si>
  <si>
    <t xml:space="preserve">Согласовано:   
Начальник отдела финансов администрации Воловского муниципального округа      
Е. В. Короткова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</si>
  <si>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 закупка в рамках гос.программы</t>
  </si>
  <si>
    <t>май</t>
  </si>
  <si>
    <t>Электромонтажные работы</t>
  </si>
  <si>
    <t>Васильевский территориальный отдел администрации Воловского муниципального округа</t>
  </si>
  <si>
    <t>263480001148948000100100040014321244</t>
  </si>
  <si>
    <t>43.21.10.120</t>
  </si>
  <si>
    <t xml:space="preserve"> Администрация Воловского муниципального  округа</t>
  </si>
  <si>
    <t xml:space="preserve">     4801001123</t>
  </si>
  <si>
    <t>71.12.35.110</t>
  </si>
  <si>
    <t>эл.аукцион</t>
  </si>
  <si>
    <t>263480100112348010100100190017112244</t>
  </si>
  <si>
    <t>Оказание услуг по выполнению кадастровых работ (изготовление схем расположения земельных участков на кадастровом плане территории, межевых планов) в отношении земельных участков, расположенных на территории Воловского муниципального округа Липецкой области</t>
  </si>
  <si>
    <t>Поставка электротоваров</t>
  </si>
  <si>
    <t>263480100112348010100100180012740244</t>
  </si>
  <si>
    <t>27.40.25.123</t>
  </si>
  <si>
    <t>2</t>
  </si>
  <si>
    <t>3</t>
  </si>
  <si>
    <t>263480100112348010100100180022740244</t>
  </si>
  <si>
    <t>27.40.15.150</t>
  </si>
  <si>
    <t>Всего 3 закупки</t>
  </si>
  <si>
    <t>Поставка бумаги для офисной техники</t>
  </si>
  <si>
    <t>17.12.14.119</t>
  </si>
  <si>
    <t>0.00</t>
  </si>
  <si>
    <t>МБУ " Редакция газеты "Вперед"</t>
  </si>
  <si>
    <t>263480100010548010100100020011712244</t>
  </si>
  <si>
    <t>Поставка лакокрасочных материалов</t>
  </si>
  <si>
    <t>МБУК "Воловская Централизованная клубная система"</t>
  </si>
  <si>
    <t>263480700775648010100100070012030244</t>
  </si>
  <si>
    <t>20.30.11.120</t>
  </si>
  <si>
    <t xml:space="preserve"> Итого 6 закупок для 4 заказчиков, в т.ч.</t>
  </si>
  <si>
    <t>6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</si>
  <si>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май 2026 года, 
осуществляемого МКУ "Центр компетенции в сфере бухгалтерского учета и муниципальных закупок Воловского муниципального округа"
по состоянию на 15.05.2026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</si>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</sst>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[$-419]mmmm\ yyyy;@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8" fillId="3" borderId="0" xfId="0" applyFont="1" applyFill="1"/>
    <xf numFmtId="165" fontId="19" fillId="2" borderId="10" xfId="0" applyNumberFormat="1" applyFont="1" applyFill="1" applyBorder="1" applyAlignment="1">
      <alignment vertical="center" wrapText="1"/>
    </xf>
    <xf numFmtId="165" fontId="19" fillId="2" borderId="10" xfId="0" applyNumberFormat="1" applyFont="1" applyFill="1" applyBorder="1" applyAlignment="1">
      <alignment horizontal="center" vertical="center" wrapText="1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/>
    <xf numFmtId="0" fontId="19" fillId="2" borderId="11" xfId="0" applyFont="1" applyFill="1" applyBorder="1"/>
    <xf numFmtId="0" fontId="19" fillId="0" borderId="0" xfId="0" applyFont="1"/>
    <xf numFmtId="0" fontId="18" fillId="3" borderId="1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16" fontId="15" fillId="3" borderId="2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center" vertical="center" wrapText="1"/>
    </xf>
    <xf numFmtId="16" fontId="15" fillId="3" borderId="27" xfId="0" applyNumberFormat="1" applyFont="1" applyFill="1" applyBorder="1" applyAlignment="1">
      <alignment horizontal="center" vertical="center" wrapText="1"/>
    </xf>
    <xf numFmtId="0" fontId="15" fillId="0" borderId="27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4" fontId="15" fillId="0" borderId="27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166" fontId="15" fillId="0" borderId="27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165" fontId="15" fillId="3" borderId="12" xfId="0" applyNumberFormat="1" applyFont="1" applyFill="1" applyBorder="1" applyAlignment="1">
      <alignment horizontal="center" vertical="center" wrapText="1"/>
    </xf>
    <xf numFmtId="165" fontId="15" fillId="3" borderId="27" xfId="0" applyNumberFormat="1" applyFont="1" applyFill="1" applyBorder="1" applyAlignment="1">
      <alignment horizontal="center" vertical="center" wrapText="1"/>
    </xf>
    <xf numFmtId="165" fontId="15" fillId="3" borderId="29" xfId="0" applyNumberFormat="1" applyFont="1" applyFill="1" applyBorder="1" applyAlignment="1">
      <alignment horizontal="center" vertical="center" wrapText="1"/>
    </xf>
    <xf numFmtId="49" fontId="15" fillId="3" borderId="12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19" fillId="2" borderId="24" xfId="0" applyNumberFormat="1" applyFont="1" applyFill="1" applyBorder="1" applyAlignment="1">
      <alignment horizontal="left" vertical="center" wrapText="1"/>
    </xf>
    <xf numFmtId="165" fontId="19" fillId="2" borderId="25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4"/>
  <sheetViews>
    <sheetView tabSelected="1" topLeftCell="D1" zoomScale="50" zoomScaleNormal="50" workbookViewId="0">
      <pane ySplit="4" topLeftCell="A5" activePane="bottomLeft" state="frozen"/>
      <selection pane="bottomLeft" activeCell="O21" sqref="O21"/>
    </sheetView>
  </sheetViews>
  <sheetFormatPr defaultColWidth="9.140625" defaultRowHeight="15" x14ac:dyDescent="0.25"/>
  <cols>
    <col min="1" max="1" width="9.140625" style="28"/>
    <col min="2" max="2" width="44.5703125" style="5" customWidth="1"/>
    <col min="3" max="3" width="18.7109375" style="5" customWidth="1"/>
    <col min="4" max="4" width="82.5703125" style="28" customWidth="1"/>
    <col min="5" max="6" width="32.140625" style="28" customWidth="1"/>
    <col min="7" max="7" width="32.140625" style="2" customWidth="1"/>
    <col min="8" max="8" width="54" style="3" customWidth="1"/>
    <col min="9" max="9" width="38.7109375" style="28" customWidth="1"/>
    <col min="10" max="15" width="30.5703125" style="4" customWidth="1"/>
    <col min="16" max="16" width="30.28515625" style="4" hidden="1" customWidth="1"/>
    <col min="17" max="17" width="26" style="4" customWidth="1"/>
    <col min="18" max="18" width="16.28515625" style="1" bestFit="1" customWidth="1"/>
    <col min="19" max="16384" width="9.140625" style="1"/>
  </cols>
  <sheetData>
    <row r="1" spans="1:17" ht="104.25" customHeight="1" x14ac:dyDescent="0.25">
      <c r="N1" s="82" t="s">
        <v>23</v>
      </c>
      <c r="O1" s="82"/>
      <c r="P1" s="82"/>
      <c r="Q1" s="82"/>
    </row>
    <row r="2" spans="1:17" ht="141" customHeight="1" thickBot="1" x14ac:dyDescent="0.3">
      <c r="A2" s="88" t="s">
        <v>55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67.900000000000006" customHeight="1" x14ac:dyDescent="0.25">
      <c r="A3" s="92" t="s">
        <v>0</v>
      </c>
      <c r="B3" s="67" t="s">
        <v>1</v>
      </c>
      <c r="C3" s="67" t="s">
        <v>9</v>
      </c>
      <c r="D3" s="67" t="s">
        <v>16</v>
      </c>
      <c r="E3" s="67" t="s">
        <v>2</v>
      </c>
      <c r="F3" s="67" t="s">
        <v>6</v>
      </c>
      <c r="G3" s="67" t="s">
        <v>7</v>
      </c>
      <c r="H3" s="63" t="s">
        <v>3</v>
      </c>
      <c r="I3" s="67" t="s">
        <v>4</v>
      </c>
      <c r="J3" s="65" t="s">
        <v>5</v>
      </c>
      <c r="K3" s="89" t="s">
        <v>15</v>
      </c>
      <c r="L3" s="90"/>
      <c r="M3" s="90"/>
      <c r="N3" s="90"/>
      <c r="O3" s="91"/>
      <c r="P3" s="65" t="s">
        <v>8</v>
      </c>
      <c r="Q3" s="86" t="s">
        <v>17</v>
      </c>
    </row>
    <row r="4" spans="1:17" ht="139.15" customHeight="1" thickBot="1" x14ac:dyDescent="0.3">
      <c r="A4" s="93"/>
      <c r="B4" s="68"/>
      <c r="C4" s="68"/>
      <c r="D4" s="68"/>
      <c r="E4" s="68"/>
      <c r="F4" s="68"/>
      <c r="G4" s="68"/>
      <c r="H4" s="64"/>
      <c r="I4" s="68"/>
      <c r="J4" s="69"/>
      <c r="K4" s="29" t="s">
        <v>12</v>
      </c>
      <c r="L4" s="29" t="s">
        <v>13</v>
      </c>
      <c r="M4" s="29" t="s">
        <v>19</v>
      </c>
      <c r="N4" s="29" t="s">
        <v>20</v>
      </c>
      <c r="O4" s="29" t="s">
        <v>14</v>
      </c>
      <c r="P4" s="66"/>
      <c r="Q4" s="87"/>
    </row>
    <row r="5" spans="1:17" s="27" customFormat="1" ht="60" customHeight="1" thickBot="1" x14ac:dyDescent="0.3">
      <c r="A5" s="83" t="s">
        <v>25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s="39" customFormat="1" ht="95.25" customHeight="1" thickBot="1" x14ac:dyDescent="0.35">
      <c r="A6" s="94">
        <v>1</v>
      </c>
      <c r="B6" s="46" t="s">
        <v>27</v>
      </c>
      <c r="C6" s="46">
        <v>4800011489</v>
      </c>
      <c r="D6" s="38" t="s">
        <v>26</v>
      </c>
      <c r="E6" s="38" t="s">
        <v>56</v>
      </c>
      <c r="F6" s="38" t="s">
        <v>56</v>
      </c>
      <c r="G6" s="47" t="s">
        <v>56</v>
      </c>
      <c r="H6" s="48" t="s">
        <v>28</v>
      </c>
      <c r="I6" s="49" t="s">
        <v>29</v>
      </c>
      <c r="J6" s="50">
        <v>30851.79</v>
      </c>
      <c r="K6" s="50">
        <f>SUM(L6:O6)</f>
        <v>30851.79</v>
      </c>
      <c r="L6" s="50">
        <v>0</v>
      </c>
      <c r="M6" s="50">
        <v>0</v>
      </c>
      <c r="N6" s="50">
        <v>30851.79</v>
      </c>
      <c r="O6" s="50">
        <v>0</v>
      </c>
      <c r="P6" s="50" t="s">
        <v>25</v>
      </c>
      <c r="Q6" s="51" t="s">
        <v>18</v>
      </c>
    </row>
    <row r="7" spans="1:17" s="45" customFormat="1" ht="32.25" customHeight="1" thickBot="1" x14ac:dyDescent="0.35">
      <c r="A7" s="80" t="s">
        <v>22</v>
      </c>
      <c r="B7" s="81"/>
      <c r="C7" s="40"/>
      <c r="D7" s="40"/>
      <c r="E7" s="41"/>
      <c r="F7" s="41"/>
      <c r="G7" s="41"/>
      <c r="H7" s="41"/>
      <c r="I7" s="41"/>
      <c r="J7" s="42">
        <f>SUM(J6)</f>
        <v>30851.79</v>
      </c>
      <c r="K7" s="42">
        <f t="shared" ref="K7:O7" si="0">SUM(K6)</f>
        <v>30851.79</v>
      </c>
      <c r="L7" s="42">
        <f t="shared" si="0"/>
        <v>0</v>
      </c>
      <c r="M7" s="42">
        <f t="shared" si="0"/>
        <v>0</v>
      </c>
      <c r="N7" s="42">
        <f t="shared" si="0"/>
        <v>30851.79</v>
      </c>
      <c r="O7" s="42">
        <f t="shared" si="0"/>
        <v>0</v>
      </c>
      <c r="P7" s="43"/>
      <c r="Q7" s="44"/>
    </row>
    <row r="8" spans="1:17" s="45" customFormat="1" ht="95.25" customHeight="1" x14ac:dyDescent="0.3">
      <c r="A8" s="96">
        <v>1</v>
      </c>
      <c r="B8" s="70" t="s">
        <v>30</v>
      </c>
      <c r="C8" s="73" t="s">
        <v>31</v>
      </c>
      <c r="D8" s="53" t="s">
        <v>35</v>
      </c>
      <c r="E8" s="54" t="s">
        <v>56</v>
      </c>
      <c r="F8" s="55" t="s">
        <v>56</v>
      </c>
      <c r="G8" s="54" t="s">
        <v>56</v>
      </c>
      <c r="H8" s="56" t="s">
        <v>34</v>
      </c>
      <c r="I8" s="52" t="s">
        <v>32</v>
      </c>
      <c r="J8" s="55">
        <v>72324</v>
      </c>
      <c r="K8" s="55">
        <f>L8+M8+N8+O8</f>
        <v>72324</v>
      </c>
      <c r="L8" s="55">
        <v>0</v>
      </c>
      <c r="M8" s="55">
        <v>0</v>
      </c>
      <c r="N8" s="55">
        <v>72324</v>
      </c>
      <c r="O8" s="55">
        <v>0</v>
      </c>
      <c r="P8" s="57" t="s">
        <v>25</v>
      </c>
      <c r="Q8" s="95" t="s">
        <v>33</v>
      </c>
    </row>
    <row r="9" spans="1:17" s="45" customFormat="1" ht="95.25" customHeight="1" x14ac:dyDescent="0.3">
      <c r="A9" s="97" t="s">
        <v>39</v>
      </c>
      <c r="B9" s="71"/>
      <c r="C9" s="74"/>
      <c r="D9" s="58" t="s">
        <v>36</v>
      </c>
      <c r="E9" s="59" t="s">
        <v>56</v>
      </c>
      <c r="F9" s="60" t="s">
        <v>56</v>
      </c>
      <c r="G9" s="59" t="s">
        <v>56</v>
      </c>
      <c r="H9" s="61" t="s">
        <v>37</v>
      </c>
      <c r="I9" s="49" t="s">
        <v>38</v>
      </c>
      <c r="J9" s="60">
        <v>19165.05</v>
      </c>
      <c r="K9" s="60">
        <f>SUM(L9:O9)</f>
        <v>19165.05</v>
      </c>
      <c r="L9" s="60">
        <v>0</v>
      </c>
      <c r="M9" s="60">
        <v>0</v>
      </c>
      <c r="N9" s="60">
        <v>19165.05</v>
      </c>
      <c r="O9" s="60">
        <v>0</v>
      </c>
      <c r="P9" s="62" t="s">
        <v>25</v>
      </c>
      <c r="Q9" s="95" t="s">
        <v>33</v>
      </c>
    </row>
    <row r="10" spans="1:17" s="45" customFormat="1" ht="95.25" customHeight="1" thickBot="1" x14ac:dyDescent="0.35">
      <c r="A10" s="97" t="s">
        <v>40</v>
      </c>
      <c r="B10" s="72"/>
      <c r="C10" s="75"/>
      <c r="D10" s="58" t="s">
        <v>36</v>
      </c>
      <c r="E10" s="59" t="s">
        <v>56</v>
      </c>
      <c r="F10" s="60" t="s">
        <v>56</v>
      </c>
      <c r="G10" s="59" t="s">
        <v>56</v>
      </c>
      <c r="H10" s="61" t="s">
        <v>41</v>
      </c>
      <c r="I10" s="49" t="s">
        <v>42</v>
      </c>
      <c r="J10" s="60">
        <v>4507.5</v>
      </c>
      <c r="K10" s="60">
        <f>SUM(L10:O10)</f>
        <v>4507.5</v>
      </c>
      <c r="L10" s="60">
        <v>0</v>
      </c>
      <c r="M10" s="60">
        <v>0</v>
      </c>
      <c r="N10" s="60">
        <v>4507.5</v>
      </c>
      <c r="O10" s="60">
        <v>0</v>
      </c>
      <c r="P10" s="62" t="s">
        <v>25</v>
      </c>
      <c r="Q10" s="95" t="s">
        <v>33</v>
      </c>
    </row>
    <row r="11" spans="1:17" s="45" customFormat="1" ht="32.25" customHeight="1" thickBot="1" x14ac:dyDescent="0.35">
      <c r="A11" s="80" t="s">
        <v>43</v>
      </c>
      <c r="B11" s="81"/>
      <c r="C11" s="40"/>
      <c r="D11" s="40"/>
      <c r="E11" s="41"/>
      <c r="F11" s="41"/>
      <c r="G11" s="41"/>
      <c r="H11" s="41"/>
      <c r="I11" s="41"/>
      <c r="J11" s="42">
        <f>SUM(J8:J10)</f>
        <v>95996.55</v>
      </c>
      <c r="K11" s="42">
        <f t="shared" ref="K11:O11" si="1">SUM(K8:K10)</f>
        <v>95996.55</v>
      </c>
      <c r="L11" s="42">
        <f t="shared" si="1"/>
        <v>0</v>
      </c>
      <c r="M11" s="42">
        <f t="shared" si="1"/>
        <v>0</v>
      </c>
      <c r="N11" s="42">
        <f t="shared" si="1"/>
        <v>95996.55</v>
      </c>
      <c r="O11" s="42">
        <f t="shared" si="1"/>
        <v>0</v>
      </c>
      <c r="P11" s="43"/>
      <c r="Q11" s="44"/>
    </row>
    <row r="12" spans="1:17" s="39" customFormat="1" ht="95.25" customHeight="1" thickBot="1" x14ac:dyDescent="0.35">
      <c r="A12" s="94">
        <v>1</v>
      </c>
      <c r="B12" s="46" t="s">
        <v>47</v>
      </c>
      <c r="C12" s="46">
        <v>4801000105</v>
      </c>
      <c r="D12" s="38" t="s">
        <v>44</v>
      </c>
      <c r="E12" s="38" t="s">
        <v>56</v>
      </c>
      <c r="F12" s="38" t="s">
        <v>56</v>
      </c>
      <c r="G12" s="47" t="s">
        <v>56</v>
      </c>
      <c r="H12" s="48" t="s">
        <v>48</v>
      </c>
      <c r="I12" s="49" t="s">
        <v>45</v>
      </c>
      <c r="J12" s="50">
        <v>10149.9</v>
      </c>
      <c r="K12" s="50">
        <f>SUM(L12:O12)</f>
        <v>10149.9</v>
      </c>
      <c r="L12" s="50" t="s">
        <v>46</v>
      </c>
      <c r="M12" s="50" t="s">
        <v>46</v>
      </c>
      <c r="N12" s="50">
        <v>10149.9</v>
      </c>
      <c r="O12" s="50">
        <v>0</v>
      </c>
      <c r="P12" s="50" t="s">
        <v>25</v>
      </c>
      <c r="Q12" s="51" t="s">
        <v>33</v>
      </c>
    </row>
    <row r="13" spans="1:17" s="45" customFormat="1" ht="32.25" customHeight="1" thickBot="1" x14ac:dyDescent="0.35">
      <c r="A13" s="80" t="s">
        <v>22</v>
      </c>
      <c r="B13" s="81"/>
      <c r="C13" s="40"/>
      <c r="D13" s="40"/>
      <c r="E13" s="41"/>
      <c r="F13" s="41"/>
      <c r="G13" s="41"/>
      <c r="H13" s="41"/>
      <c r="I13" s="41"/>
      <c r="J13" s="42">
        <f>SUM(J12)</f>
        <v>10149.9</v>
      </c>
      <c r="K13" s="42">
        <f t="shared" ref="K13:O13" si="2">SUM(K12)</f>
        <v>10149.9</v>
      </c>
      <c r="L13" s="42">
        <f t="shared" si="2"/>
        <v>0</v>
      </c>
      <c r="M13" s="42">
        <f t="shared" si="2"/>
        <v>0</v>
      </c>
      <c r="N13" s="42">
        <f t="shared" si="2"/>
        <v>10149.9</v>
      </c>
      <c r="O13" s="42">
        <f t="shared" si="2"/>
        <v>0</v>
      </c>
      <c r="P13" s="43"/>
      <c r="Q13" s="44"/>
    </row>
    <row r="14" spans="1:17" s="39" customFormat="1" ht="95.25" customHeight="1" thickBot="1" x14ac:dyDescent="0.35">
      <c r="A14" s="94">
        <v>1</v>
      </c>
      <c r="B14" s="46" t="s">
        <v>50</v>
      </c>
      <c r="C14" s="46">
        <v>4807007756</v>
      </c>
      <c r="D14" s="38" t="s">
        <v>49</v>
      </c>
      <c r="E14" s="38" t="s">
        <v>56</v>
      </c>
      <c r="F14" s="38" t="s">
        <v>56</v>
      </c>
      <c r="G14" s="47" t="s">
        <v>56</v>
      </c>
      <c r="H14" s="48" t="s">
        <v>51</v>
      </c>
      <c r="I14" s="49" t="s">
        <v>52</v>
      </c>
      <c r="J14" s="50">
        <v>101146.91</v>
      </c>
      <c r="K14" s="50">
        <f>SUM(L14:O14)</f>
        <v>101146.91</v>
      </c>
      <c r="L14" s="50" t="s">
        <v>46</v>
      </c>
      <c r="M14" s="50" t="s">
        <v>46</v>
      </c>
      <c r="N14" s="50">
        <v>101146.91</v>
      </c>
      <c r="O14" s="50">
        <v>0</v>
      </c>
      <c r="P14" s="50" t="s">
        <v>25</v>
      </c>
      <c r="Q14" s="51" t="s">
        <v>33</v>
      </c>
    </row>
    <row r="15" spans="1:17" s="45" customFormat="1" ht="32.25" customHeight="1" thickBot="1" x14ac:dyDescent="0.35">
      <c r="A15" s="80" t="s">
        <v>22</v>
      </c>
      <c r="B15" s="81"/>
      <c r="C15" s="40"/>
      <c r="D15" s="40"/>
      <c r="E15" s="41"/>
      <c r="F15" s="41"/>
      <c r="G15" s="41"/>
      <c r="H15" s="41"/>
      <c r="I15" s="41"/>
      <c r="J15" s="42">
        <f>SUM(J14)</f>
        <v>101146.91</v>
      </c>
      <c r="K15" s="42">
        <f t="shared" ref="K15:O15" si="3">SUM(K14)</f>
        <v>101146.91</v>
      </c>
      <c r="L15" s="42">
        <f t="shared" si="3"/>
        <v>0</v>
      </c>
      <c r="M15" s="42">
        <f t="shared" si="3"/>
        <v>0</v>
      </c>
      <c r="N15" s="42">
        <f t="shared" si="3"/>
        <v>101146.91</v>
      </c>
      <c r="O15" s="42">
        <f t="shared" si="3"/>
        <v>0</v>
      </c>
      <c r="P15" s="43"/>
      <c r="Q15" s="44"/>
    </row>
    <row r="16" spans="1:17" s="26" customFormat="1" ht="47.25" customHeight="1" x14ac:dyDescent="0.25">
      <c r="A16" s="77" t="s">
        <v>53</v>
      </c>
      <c r="B16" s="78"/>
      <c r="C16" s="78"/>
      <c r="D16" s="78"/>
      <c r="E16" s="30"/>
      <c r="F16" s="30"/>
      <c r="G16" s="30"/>
      <c r="H16" s="31"/>
      <c r="I16" s="31"/>
      <c r="J16" s="32">
        <f>J15+J13+J11+J7</f>
        <v>238145.15</v>
      </c>
      <c r="K16" s="32">
        <f>K17+K18+K19</f>
        <v>238145.15</v>
      </c>
      <c r="L16" s="32">
        <f t="shared" ref="K16:O16" si="4">L15+L13+L11+L7</f>
        <v>0</v>
      </c>
      <c r="M16" s="32">
        <f t="shared" si="4"/>
        <v>0</v>
      </c>
      <c r="N16" s="32">
        <f t="shared" si="4"/>
        <v>238145.15</v>
      </c>
      <c r="O16" s="32">
        <f t="shared" si="4"/>
        <v>0</v>
      </c>
      <c r="P16" s="33"/>
      <c r="Q16" s="34"/>
    </row>
    <row r="17" spans="1:17" s="26" customFormat="1" ht="47.25" customHeight="1" x14ac:dyDescent="0.25">
      <c r="A17" s="8" t="s">
        <v>21</v>
      </c>
      <c r="B17" s="9"/>
      <c r="C17" s="12"/>
      <c r="D17" s="9"/>
      <c r="E17" s="9"/>
      <c r="F17" s="9"/>
      <c r="G17" s="9"/>
      <c r="H17" s="9"/>
      <c r="I17" s="9"/>
      <c r="J17" s="13">
        <v>0</v>
      </c>
      <c r="K17" s="13">
        <f>0</f>
        <v>0</v>
      </c>
      <c r="L17" s="13">
        <f>0</f>
        <v>0</v>
      </c>
      <c r="M17" s="13">
        <f>0</f>
        <v>0</v>
      </c>
      <c r="N17" s="13">
        <f>0</f>
        <v>0</v>
      </c>
      <c r="O17" s="13">
        <v>0</v>
      </c>
      <c r="P17" s="16"/>
      <c r="Q17" s="18"/>
    </row>
    <row r="18" spans="1:17" s="26" customFormat="1" ht="47.25" customHeight="1" x14ac:dyDescent="0.25">
      <c r="A18" s="10" t="s">
        <v>24</v>
      </c>
      <c r="B18" s="11"/>
      <c r="C18" s="14"/>
      <c r="D18" s="11"/>
      <c r="E18" s="11"/>
      <c r="F18" s="11"/>
      <c r="G18" s="11"/>
      <c r="H18" s="11"/>
      <c r="I18" s="11"/>
      <c r="J18" s="15">
        <v>0</v>
      </c>
      <c r="K18" s="15">
        <v>0</v>
      </c>
      <c r="L18" s="15">
        <f>0</f>
        <v>0</v>
      </c>
      <c r="M18" s="15">
        <v>0</v>
      </c>
      <c r="N18" s="15">
        <v>0</v>
      </c>
      <c r="O18" s="15">
        <f>0</f>
        <v>0</v>
      </c>
      <c r="P18" s="17"/>
      <c r="Q18" s="19"/>
    </row>
    <row r="19" spans="1:17" s="26" customFormat="1" ht="47.25" customHeight="1" thickBot="1" x14ac:dyDescent="0.3">
      <c r="A19" s="35" t="s">
        <v>54</v>
      </c>
      <c r="B19" s="36"/>
      <c r="C19" s="36"/>
      <c r="D19" s="36"/>
      <c r="E19" s="36"/>
      <c r="F19" s="36"/>
      <c r="G19" s="36"/>
      <c r="H19" s="36"/>
      <c r="I19" s="36"/>
      <c r="J19" s="37">
        <f t="shared" ref="J19:O19" si="5">SUM(J7,J11,J13,J15)</f>
        <v>238145.15</v>
      </c>
      <c r="K19" s="37">
        <f t="shared" si="5"/>
        <v>238145.15</v>
      </c>
      <c r="L19" s="37">
        <f t="shared" si="5"/>
        <v>0</v>
      </c>
      <c r="M19" s="37">
        <f t="shared" si="5"/>
        <v>0</v>
      </c>
      <c r="N19" s="37">
        <f t="shared" si="5"/>
        <v>238145.15</v>
      </c>
      <c r="O19" s="37">
        <f t="shared" si="5"/>
        <v>0</v>
      </c>
      <c r="P19" s="20"/>
      <c r="Q19" s="21"/>
    </row>
    <row r="20" spans="1:17" ht="43.15" customHeight="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4"/>
      <c r="K20" s="24"/>
      <c r="L20" s="25"/>
      <c r="M20" s="25"/>
      <c r="N20" s="25"/>
      <c r="O20" s="25"/>
      <c r="P20" s="25"/>
      <c r="Q20" s="25"/>
    </row>
    <row r="21" spans="1:17" ht="132" customHeight="1" x14ac:dyDescent="0.25">
      <c r="A21" s="76"/>
      <c r="B21" s="76"/>
      <c r="C21" s="76"/>
      <c r="D21" s="79"/>
      <c r="E21" s="79"/>
      <c r="F21" s="79"/>
    </row>
    <row r="22" spans="1:17" ht="43.15" customHeight="1" x14ac:dyDescent="0.25"/>
    <row r="23" spans="1:17" ht="183.6" customHeight="1" x14ac:dyDescent="0.25">
      <c r="I23" s="28">
        <v>0</v>
      </c>
    </row>
    <row r="24" spans="1:17" ht="189.6" customHeight="1" x14ac:dyDescent="0.25"/>
    <row r="25" spans="1:17" ht="43.15" customHeight="1" x14ac:dyDescent="0.25"/>
    <row r="26" spans="1:17" ht="101.45" customHeight="1" x14ac:dyDescent="0.25"/>
    <row r="27" spans="1:17" ht="43.15" customHeight="1" x14ac:dyDescent="0.25"/>
    <row r="28" spans="1:17" ht="150.6" customHeight="1" x14ac:dyDescent="0.25"/>
    <row r="29" spans="1:17" ht="43.15" customHeight="1" x14ac:dyDescent="0.25"/>
    <row r="30" spans="1:17" ht="156.6" customHeight="1" x14ac:dyDescent="0.25"/>
    <row r="31" spans="1:17" ht="155.44999999999999" customHeight="1" x14ac:dyDescent="0.25"/>
    <row r="32" spans="1:17" ht="151.9" customHeight="1" x14ac:dyDescent="0.25"/>
    <row r="33" ht="156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43.15" customHeight="1" x14ac:dyDescent="0.25"/>
    <row r="48" ht="195" customHeight="1" x14ac:dyDescent="0.25"/>
    <row r="49" ht="243.6" customHeight="1" x14ac:dyDescent="0.25"/>
    <row r="50" ht="43.15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156" customHeight="1" x14ac:dyDescent="0.25"/>
    <row r="59" ht="60" customHeight="1" x14ac:dyDescent="0.25"/>
    <row r="60" ht="43.15" customHeight="1" x14ac:dyDescent="0.25"/>
    <row r="61" ht="100.15" customHeight="1" x14ac:dyDescent="0.25"/>
    <row r="62" ht="100.15" customHeight="1" x14ac:dyDescent="0.25"/>
    <row r="63" ht="100.15" customHeight="1" x14ac:dyDescent="0.25"/>
    <row r="64" ht="100.15" customHeight="1" x14ac:dyDescent="0.25"/>
    <row r="65" ht="43.15" customHeight="1" x14ac:dyDescent="0.25"/>
    <row r="66" ht="87.6" customHeight="1" x14ac:dyDescent="0.25"/>
    <row r="67" ht="87.6" customHeight="1" x14ac:dyDescent="0.25"/>
    <row r="68" ht="87.6" customHeight="1" x14ac:dyDescent="0.25"/>
    <row r="69" ht="43.15" customHeight="1" x14ac:dyDescent="0.25"/>
    <row r="70" ht="217.15" customHeight="1" x14ac:dyDescent="0.25"/>
    <row r="71" ht="325.14999999999998" customHeight="1" x14ac:dyDescent="0.25"/>
    <row r="72" ht="43.15" customHeight="1" x14ac:dyDescent="0.25"/>
    <row r="73" ht="118.15" customHeight="1" x14ac:dyDescent="0.25"/>
    <row r="74" ht="43.15" customHeight="1" x14ac:dyDescent="0.25"/>
    <row r="75" ht="80.45" customHeight="1" x14ac:dyDescent="0.25"/>
    <row r="76" ht="43.15" customHeight="1" x14ac:dyDescent="0.25"/>
    <row r="77" ht="60" customHeight="1" x14ac:dyDescent="0.25"/>
    <row r="78" ht="43.15" customHeight="1" x14ac:dyDescent="0.25"/>
    <row r="79" ht="112.15" customHeight="1" x14ac:dyDescent="0.25"/>
    <row r="80" ht="43.15" customHeight="1" x14ac:dyDescent="0.25"/>
    <row r="81" spans="18:18" x14ac:dyDescent="0.25">
      <c r="R81" s="6"/>
    </row>
    <row r="84" spans="18:18" ht="30" customHeight="1" x14ac:dyDescent="0.25"/>
  </sheetData>
  <mergeCells count="25">
    <mergeCell ref="N1:Q1"/>
    <mergeCell ref="A21:C21"/>
    <mergeCell ref="A16:D16"/>
    <mergeCell ref="D21:F21"/>
    <mergeCell ref="A7:B7"/>
    <mergeCell ref="A5:Q5"/>
    <mergeCell ref="Q3:Q4"/>
    <mergeCell ref="A2:Q2"/>
    <mergeCell ref="K3:O3"/>
    <mergeCell ref="A3:A4"/>
    <mergeCell ref="B3:B4"/>
    <mergeCell ref="C3:C4"/>
    <mergeCell ref="D3:D4"/>
    <mergeCell ref="E3:E4"/>
    <mergeCell ref="F3:F4"/>
    <mergeCell ref="G3:G4"/>
    <mergeCell ref="A13:B13"/>
    <mergeCell ref="A15:B15"/>
    <mergeCell ref="H3:H4"/>
    <mergeCell ref="P3:P4"/>
    <mergeCell ref="I3:I4"/>
    <mergeCell ref="J3:J4"/>
    <mergeCell ref="A11:B11"/>
    <mergeCell ref="B8:B10"/>
    <mergeCell ref="C8:C10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2022-02-17T06:28:21Z</cp:lastPrinted>
  <dcterms:created xsi:type="dcterms:W3CDTF">2021-07-02T07:35:59Z</dcterms:created>
  <dcterms:modified xsi:type="dcterms:W3CDTF">2026-05-15T11:17:59Z</dcterms:modified>
</cp:coreProperties>
</file>