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D164BC93-7502-4E83-8A79-ACC8346DF3D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K16" i="1"/>
  <c r="L16" i="1"/>
  <c r="M16" i="1"/>
  <c r="N16" i="1"/>
  <c r="O16" i="1"/>
  <c r="J16" i="1"/>
  <c r="K15" i="1"/>
  <c r="L15" i="1"/>
  <c r="M15" i="1"/>
  <c r="N15" i="1"/>
  <c r="O15" i="1"/>
  <c r="J15" i="1"/>
  <c r="L13" i="1"/>
  <c r="M13" i="1"/>
  <c r="N13" i="1"/>
  <c r="O13" i="1"/>
  <c r="P13" i="1"/>
  <c r="J13" i="1"/>
  <c r="K12" i="1"/>
  <c r="L12" i="1"/>
  <c r="M12" i="1"/>
  <c r="N12" i="1"/>
  <c r="O12" i="1"/>
  <c r="J12" i="1"/>
  <c r="K11" i="1"/>
  <c r="K10" i="1"/>
  <c r="L10" i="1"/>
  <c r="M10" i="1"/>
  <c r="N10" i="1"/>
  <c r="O10" i="1"/>
  <c r="J10" i="1"/>
  <c r="K9" i="1"/>
  <c r="K8" i="1"/>
  <c r="L8" i="1"/>
  <c r="M8" i="1"/>
  <c r="N8" i="1"/>
  <c r="O8" i="1"/>
  <c r="J8" i="1"/>
  <c r="K7" i="1"/>
  <c r="K6" i="1"/>
</calcChain>
</file>

<file path=xl/sharedStrings.xml><?xml version="1.0" encoding="utf-8"?>
<sst xmlns="http://schemas.openxmlformats.org/spreadsheetml/2006/main" count="65" uniqueCount="46">
  <si>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</si>
  <si>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</si>
  <si>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</si>
  <si>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</si>
  <si>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</si>
  <si>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</si>
  <si>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</si>
  <si>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</si>
  <si>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</si>
  <si>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</si>
  <si>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</si>
  <si>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</si>
  <si>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</si>
  <si>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</si>
  <si>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</si>
  <si>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</si>
  <si>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</si>
  <si>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</si>
  <si>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</si>
  <si>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</si>
  <si>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0 закупок в рамках нац.проектов</t>
  </si>
  <si>
    <t>эл. аукцион</t>
  </si>
  <si>
    <t>Всего 2 закупки</t>
  </si>
  <si>
    <t>Всего 1 закупка</t>
  </si>
  <si>
    <t>Муниципальное бюджетное учреждение «Чистый город»</t>
  </si>
  <si>
    <t>2 закупки в рамках гос.программы</t>
  </si>
  <si>
    <t>декабрь</t>
  </si>
  <si>
    <t>Муниципальное бюджетное учреждение дополнительного образования Центр детского творчества г. Данкова Липецкой области</t>
  </si>
  <si>
    <t xml:space="preserve">253480300163348030100100070014321244 </t>
  </si>
  <si>
    <t xml:space="preserve"> Монтаж системы автоматической пожарной сигнализации, оповещения
и управления эвакуацией людей при пожаре</t>
  </si>
  <si>
    <t>43.21.10.140</t>
  </si>
  <si>
    <t>Монтаж системы пожарной сигнализации и системы оповещения и эвакуации людей при пожаре на объекте: филиал МБОУ лицей № 4 г. Данкова в с. Политово</t>
  </si>
  <si>
    <t xml:space="preserve">253480300465948030100100320014321244 </t>
  </si>
  <si>
    <t>Муниципальное бюджетное общеобразовательное учреждение лицей №4 г. Данкова Липецкой области</t>
  </si>
  <si>
    <t>Поставка радиотелефонов</t>
  </si>
  <si>
    <t xml:space="preserve">253480301051848030100100670012630244 </t>
  </si>
  <si>
    <t>26.30.</t>
  </si>
  <si>
    <t>Поставка автомобильных масел и смазочных жидкостей для нужд МБУ "Чистый город"</t>
  </si>
  <si>
    <t xml:space="preserve">253480301051848030100100660000000244 </t>
  </si>
  <si>
    <t>20.59                                                                           19.20.</t>
  </si>
  <si>
    <t>Итого 4 закупки для 3 заказчиков, в т.ч.</t>
  </si>
  <si>
    <t>2 закупки, относящиеся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</si>
  <si>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
осуществляемого МКУ Данковского муниципального района "Центр финансовых компетенций"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</si>
  <si>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Государственная программа "Обеспечение населения качественными коммунальными услугами и формирование современной городской среды"</t>
  </si>
  <si>
    <r>
      <t>Согласовано:                                                                                                                                       Заместитель главы администрации -начальник отдела финансов  Данковского муниципального района</t>
    </r>
    <r>
      <rPr>
        <sz val="18"/>
        <color indexed="8"/>
        <rFont val="Times New Roman"/>
        <family val="1"/>
        <charset val="204"/>
      </rPr>
      <t xml:space="preserve"> 
Е.В. Бойкова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</si>
  <si>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федеральный 
бюджет,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</si>
</sst>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166" fontId="14" fillId="2" borderId="10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20" fillId="2" borderId="14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center" wrapText="1"/>
    </xf>
    <xf numFmtId="165" fontId="21" fillId="5" borderId="2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0" fontId="22" fillId="5" borderId="0" xfId="0" applyFont="1" applyFill="1"/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6" fontId="14" fillId="2" borderId="20" xfId="0" applyNumberFormat="1" applyFont="1" applyFill="1" applyBorder="1" applyAlignment="1">
      <alignment horizontal="left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6" fillId="0" borderId="13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6" fontId="16" fillId="3" borderId="28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4"/>
  <sheetViews>
    <sheetView tabSelected="1" zoomScale="50" zoomScaleNormal="50" zoomScaleSheetLayoutView="40" workbookViewId="0">
      <selection activeCell="K14" sqref="K14"/>
    </sheetView>
  </sheetViews>
  <sheetFormatPr defaultColWidth="9.140625" defaultRowHeight="15" x14ac:dyDescent="0.25"/>
  <cols>
    <col min="1" max="1" width="9.140625" style="35"/>
    <col min="2" max="2" width="42.28515625" style="5" customWidth="1"/>
    <col min="3" max="3" width="20" style="5" customWidth="1"/>
    <col min="4" max="4" width="58" style="35" customWidth="1"/>
    <col min="5" max="6" width="30" style="35" customWidth="1"/>
    <col min="7" max="7" width="42.5703125" style="2" customWidth="1"/>
    <col min="8" max="8" width="54.140625" style="3" customWidth="1"/>
    <col min="9" max="9" width="38.42578125" style="35" customWidth="1"/>
    <col min="10" max="15" width="29.7109375" style="4" customWidth="1"/>
    <col min="16" max="16" width="27.42578125" style="4" hidden="1" customWidth="1"/>
    <col min="17" max="17" width="27.7109375" style="4" customWidth="1"/>
    <col min="18" max="18" width="16.28515625" style="1" bestFit="1" customWidth="1"/>
    <col min="19" max="16384" width="9.140625" style="1"/>
  </cols>
  <sheetData>
    <row r="1" spans="1:17" ht="99" customHeight="1" x14ac:dyDescent="0.25">
      <c r="M1" s="45"/>
      <c r="N1" s="73" t="s">
        <v>44</v>
      </c>
      <c r="O1" s="73"/>
      <c r="P1" s="73"/>
      <c r="Q1" s="73"/>
    </row>
    <row r="2" spans="1:17" ht="162" customHeight="1" thickBot="1" x14ac:dyDescent="0.3">
      <c r="A2" s="78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67.900000000000006" customHeight="1" x14ac:dyDescent="0.25">
      <c r="A3" s="82" t="s">
        <v>0</v>
      </c>
      <c r="B3" s="84" t="s">
        <v>1</v>
      </c>
      <c r="C3" s="84" t="s">
        <v>9</v>
      </c>
      <c r="D3" s="84" t="s">
        <v>15</v>
      </c>
      <c r="E3" s="84" t="s">
        <v>2</v>
      </c>
      <c r="F3" s="84" t="s">
        <v>6</v>
      </c>
      <c r="G3" s="84" t="s">
        <v>7</v>
      </c>
      <c r="H3" s="86" t="s">
        <v>3</v>
      </c>
      <c r="I3" s="84" t="s">
        <v>4</v>
      </c>
      <c r="J3" s="74" t="s">
        <v>5</v>
      </c>
      <c r="K3" s="79" t="s">
        <v>14</v>
      </c>
      <c r="L3" s="80"/>
      <c r="M3" s="80"/>
      <c r="N3" s="80"/>
      <c r="O3" s="81"/>
      <c r="P3" s="74" t="s">
        <v>8</v>
      </c>
      <c r="Q3" s="76" t="s">
        <v>16</v>
      </c>
    </row>
    <row r="4" spans="1:17" ht="139.15" customHeight="1" thickBot="1" x14ac:dyDescent="0.3">
      <c r="A4" s="83"/>
      <c r="B4" s="85"/>
      <c r="C4" s="85"/>
      <c r="D4" s="85"/>
      <c r="E4" s="85"/>
      <c r="F4" s="85"/>
      <c r="G4" s="85"/>
      <c r="H4" s="87"/>
      <c r="I4" s="85"/>
      <c r="J4" s="75"/>
      <c r="K4" s="36" t="s">
        <v>12</v>
      </c>
      <c r="L4" s="36" t="s">
        <v>45</v>
      </c>
      <c r="M4" s="36" t="s">
        <v>17</v>
      </c>
      <c r="N4" s="36" t="s">
        <v>18</v>
      </c>
      <c r="O4" s="36" t="s">
        <v>13</v>
      </c>
      <c r="P4" s="75"/>
      <c r="Q4" s="77"/>
    </row>
    <row r="5" spans="1:17" s="30" customFormat="1" ht="60" customHeight="1" thickBot="1" x14ac:dyDescent="0.3">
      <c r="A5" s="58" t="s">
        <v>26</v>
      </c>
      <c r="B5" s="59"/>
      <c r="C5" s="60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1"/>
    </row>
    <row r="6" spans="1:17" s="29" customFormat="1" ht="110.25" customHeight="1" x14ac:dyDescent="0.25">
      <c r="A6" s="39">
        <v>1</v>
      </c>
      <c r="B6" s="70" t="s">
        <v>24</v>
      </c>
      <c r="C6" s="72">
        <v>4803010518</v>
      </c>
      <c r="D6" s="54" t="s">
        <v>34</v>
      </c>
      <c r="E6" s="54" t="s">
        <v>19</v>
      </c>
      <c r="F6" s="54" t="s">
        <v>19</v>
      </c>
      <c r="G6" s="54" t="s">
        <v>19</v>
      </c>
      <c r="H6" s="55" t="s">
        <v>35</v>
      </c>
      <c r="I6" s="54" t="s">
        <v>36</v>
      </c>
      <c r="J6" s="56">
        <v>16992.66</v>
      </c>
      <c r="K6" s="56">
        <f>SUM(L6:O6)</f>
        <v>16992.66</v>
      </c>
      <c r="L6" s="56">
        <v>0</v>
      </c>
      <c r="M6" s="56">
        <v>0</v>
      </c>
      <c r="N6" s="56">
        <v>16992.66</v>
      </c>
      <c r="O6" s="56">
        <v>0</v>
      </c>
      <c r="P6" s="57" t="s">
        <v>26</v>
      </c>
      <c r="Q6" s="40" t="s">
        <v>21</v>
      </c>
    </row>
    <row r="7" spans="1:17" s="29" customFormat="1" ht="110.25" customHeight="1" thickBot="1" x14ac:dyDescent="0.3">
      <c r="A7" s="39">
        <v>2</v>
      </c>
      <c r="B7" s="71"/>
      <c r="C7" s="71"/>
      <c r="D7" s="54" t="s">
        <v>37</v>
      </c>
      <c r="E7" s="54" t="s">
        <v>19</v>
      </c>
      <c r="F7" s="54" t="s">
        <v>19</v>
      </c>
      <c r="G7" s="54" t="s">
        <v>19</v>
      </c>
      <c r="H7" s="55" t="s">
        <v>38</v>
      </c>
      <c r="I7" s="54" t="s">
        <v>39</v>
      </c>
      <c r="J7" s="56">
        <v>759624.1</v>
      </c>
      <c r="K7" s="56">
        <f>SUM(L7:O7)</f>
        <v>759624.1</v>
      </c>
      <c r="L7" s="56">
        <v>0</v>
      </c>
      <c r="M7" s="56">
        <v>0</v>
      </c>
      <c r="N7" s="56">
        <v>759624.1</v>
      </c>
      <c r="O7" s="56">
        <v>0</v>
      </c>
      <c r="P7" s="57" t="s">
        <v>26</v>
      </c>
      <c r="Q7" s="40" t="s">
        <v>21</v>
      </c>
    </row>
    <row r="8" spans="1:17" s="32" customFormat="1" ht="32.25" customHeight="1" thickBot="1" x14ac:dyDescent="0.35">
      <c r="A8" s="68" t="s">
        <v>22</v>
      </c>
      <c r="B8" s="69"/>
      <c r="C8" s="46"/>
      <c r="D8" s="38"/>
      <c r="E8" s="31"/>
      <c r="F8" s="31"/>
      <c r="G8" s="31"/>
      <c r="H8" s="31"/>
      <c r="I8" s="31"/>
      <c r="J8" s="33">
        <f>SUM(J6+J7)</f>
        <v>776616.76</v>
      </c>
      <c r="K8" s="33">
        <f t="shared" ref="K8:O8" si="0">SUM(K6+K7)</f>
        <v>776616.76</v>
      </c>
      <c r="L8" s="33">
        <f t="shared" si="0"/>
        <v>0</v>
      </c>
      <c r="M8" s="33">
        <f t="shared" si="0"/>
        <v>0</v>
      </c>
      <c r="N8" s="33">
        <f t="shared" si="0"/>
        <v>776616.76</v>
      </c>
      <c r="O8" s="33">
        <f t="shared" si="0"/>
        <v>0</v>
      </c>
      <c r="P8" s="37"/>
      <c r="Q8" s="34"/>
    </row>
    <row r="9" spans="1:17" s="53" customFormat="1" ht="110.25" customHeight="1" thickBot="1" x14ac:dyDescent="0.25">
      <c r="A9" s="88">
        <v>1</v>
      </c>
      <c r="B9" s="89" t="s">
        <v>27</v>
      </c>
      <c r="C9" s="90">
        <v>4803001633</v>
      </c>
      <c r="D9" s="47" t="s">
        <v>29</v>
      </c>
      <c r="E9" s="48" t="s">
        <v>19</v>
      </c>
      <c r="F9" s="48" t="s">
        <v>19</v>
      </c>
      <c r="G9" s="48" t="s">
        <v>43</v>
      </c>
      <c r="H9" s="49" t="s">
        <v>28</v>
      </c>
      <c r="I9" s="48" t="s">
        <v>30</v>
      </c>
      <c r="J9" s="50">
        <v>134365.6</v>
      </c>
      <c r="K9" s="50">
        <f>SUM(L9:O9)</f>
        <v>134365.6</v>
      </c>
      <c r="L9" s="50">
        <v>0</v>
      </c>
      <c r="M9" s="50">
        <v>122272.69</v>
      </c>
      <c r="N9" s="50">
        <v>12092.91</v>
      </c>
      <c r="O9" s="50">
        <v>0</v>
      </c>
      <c r="P9" s="51" t="s">
        <v>26</v>
      </c>
      <c r="Q9" s="52" t="s">
        <v>21</v>
      </c>
    </row>
    <row r="10" spans="1:17" s="32" customFormat="1" ht="32.25" customHeight="1" thickBot="1" x14ac:dyDescent="0.35">
      <c r="A10" s="68" t="s">
        <v>23</v>
      </c>
      <c r="B10" s="69"/>
      <c r="C10" s="46"/>
      <c r="D10" s="38"/>
      <c r="E10" s="31"/>
      <c r="F10" s="31"/>
      <c r="G10" s="31"/>
      <c r="H10" s="31"/>
      <c r="I10" s="31"/>
      <c r="J10" s="33">
        <f>SUM(J9)</f>
        <v>134365.6</v>
      </c>
      <c r="K10" s="33">
        <f t="shared" ref="K10:O10" si="1">SUM(K9)</f>
        <v>134365.6</v>
      </c>
      <c r="L10" s="33">
        <f t="shared" si="1"/>
        <v>0</v>
      </c>
      <c r="M10" s="33">
        <f t="shared" si="1"/>
        <v>122272.69</v>
      </c>
      <c r="N10" s="33">
        <f t="shared" si="1"/>
        <v>12092.91</v>
      </c>
      <c r="O10" s="33">
        <f t="shared" si="1"/>
        <v>0</v>
      </c>
      <c r="P10" s="37"/>
      <c r="Q10" s="34"/>
    </row>
    <row r="11" spans="1:17" s="53" customFormat="1" ht="110.25" customHeight="1" thickBot="1" x14ac:dyDescent="0.25">
      <c r="A11" s="88">
        <v>1</v>
      </c>
      <c r="B11" s="89" t="s">
        <v>33</v>
      </c>
      <c r="C11" s="90">
        <v>4803004659</v>
      </c>
      <c r="D11" s="47" t="s">
        <v>31</v>
      </c>
      <c r="E11" s="48" t="s">
        <v>19</v>
      </c>
      <c r="F11" s="48" t="s">
        <v>19</v>
      </c>
      <c r="G11" s="48" t="s">
        <v>43</v>
      </c>
      <c r="H11" s="49" t="s">
        <v>32</v>
      </c>
      <c r="I11" s="48" t="s">
        <v>30</v>
      </c>
      <c r="J11" s="50">
        <v>1286892.72</v>
      </c>
      <c r="K11" s="50">
        <f>SUM(L11:O11)</f>
        <v>1286892.7200000002</v>
      </c>
      <c r="L11" s="50">
        <v>0</v>
      </c>
      <c r="M11" s="50">
        <v>1171072.3700000001</v>
      </c>
      <c r="N11" s="50">
        <v>115820.35</v>
      </c>
      <c r="O11" s="50">
        <v>0</v>
      </c>
      <c r="P11" s="51" t="s">
        <v>26</v>
      </c>
      <c r="Q11" s="52" t="s">
        <v>21</v>
      </c>
    </row>
    <row r="12" spans="1:17" s="32" customFormat="1" ht="32.25" customHeight="1" thickBot="1" x14ac:dyDescent="0.35">
      <c r="A12" s="68" t="s">
        <v>23</v>
      </c>
      <c r="B12" s="69"/>
      <c r="C12" s="46"/>
      <c r="D12" s="38"/>
      <c r="E12" s="31"/>
      <c r="F12" s="31"/>
      <c r="G12" s="31"/>
      <c r="H12" s="31"/>
      <c r="I12" s="31"/>
      <c r="J12" s="33">
        <f>SUM(J11)</f>
        <v>1286892.72</v>
      </c>
      <c r="K12" s="33">
        <f t="shared" ref="K12:O12" si="2">SUM(K11)</f>
        <v>1286892.7200000002</v>
      </c>
      <c r="L12" s="33">
        <f t="shared" si="2"/>
        <v>0</v>
      </c>
      <c r="M12" s="33">
        <f t="shared" si="2"/>
        <v>1171072.3700000001</v>
      </c>
      <c r="N12" s="33">
        <f t="shared" si="2"/>
        <v>115820.35</v>
      </c>
      <c r="O12" s="33">
        <f t="shared" si="2"/>
        <v>0</v>
      </c>
      <c r="P12" s="37"/>
      <c r="Q12" s="34"/>
    </row>
    <row r="13" spans="1:17" s="29" customFormat="1" ht="47.25" customHeight="1" x14ac:dyDescent="0.25">
      <c r="A13" s="63" t="s">
        <v>40</v>
      </c>
      <c r="B13" s="64"/>
      <c r="C13" s="65"/>
      <c r="D13" s="66"/>
      <c r="E13" s="41"/>
      <c r="F13" s="41"/>
      <c r="G13" s="41"/>
      <c r="H13" s="42"/>
      <c r="I13" s="42"/>
      <c r="J13" s="43">
        <f>SUM(J8+J10+J12)</f>
        <v>2197875.08</v>
      </c>
      <c r="K13" s="43">
        <f>K14+K15+K16</f>
        <v>2197875.08</v>
      </c>
      <c r="L13" s="43">
        <f t="shared" ref="K13:P13" si="3">SUM(L8+L10+L12)</f>
        <v>0</v>
      </c>
      <c r="M13" s="43">
        <f t="shared" si="3"/>
        <v>1293345.06</v>
      </c>
      <c r="N13" s="43">
        <f t="shared" si="3"/>
        <v>904530.02</v>
      </c>
      <c r="O13" s="43">
        <f t="shared" si="3"/>
        <v>0</v>
      </c>
      <c r="P13" s="43">
        <f t="shared" si="3"/>
        <v>0</v>
      </c>
      <c r="Q13" s="44"/>
    </row>
    <row r="14" spans="1:17" s="29" customFormat="1" ht="47.25" customHeight="1" x14ac:dyDescent="0.25">
      <c r="A14" s="8" t="s">
        <v>20</v>
      </c>
      <c r="B14" s="9"/>
      <c r="C14" s="14"/>
      <c r="D14" s="9"/>
      <c r="E14" s="9"/>
      <c r="F14" s="9"/>
      <c r="G14" s="9"/>
      <c r="H14" s="9"/>
      <c r="I14" s="9"/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8"/>
      <c r="Q14" s="20"/>
    </row>
    <row r="15" spans="1:17" s="29" customFormat="1" ht="47.25" customHeight="1" x14ac:dyDescent="0.25">
      <c r="A15" s="10" t="s">
        <v>25</v>
      </c>
      <c r="B15" s="11"/>
      <c r="C15" s="16"/>
      <c r="D15" s="11"/>
      <c r="E15" s="11"/>
      <c r="F15" s="11"/>
      <c r="G15" s="11"/>
      <c r="H15" s="11"/>
      <c r="I15" s="11"/>
      <c r="J15" s="17">
        <f>J9+J11</f>
        <v>1421258.32</v>
      </c>
      <c r="K15" s="17">
        <f t="shared" ref="K15:O15" si="4">K9+K11</f>
        <v>1421258.3200000003</v>
      </c>
      <c r="L15" s="17">
        <f t="shared" si="4"/>
        <v>0</v>
      </c>
      <c r="M15" s="17">
        <f t="shared" si="4"/>
        <v>1293345.06</v>
      </c>
      <c r="N15" s="17">
        <f t="shared" si="4"/>
        <v>127913.26000000001</v>
      </c>
      <c r="O15" s="17">
        <f t="shared" si="4"/>
        <v>0</v>
      </c>
      <c r="P15" s="19"/>
      <c r="Q15" s="21"/>
    </row>
    <row r="16" spans="1:17" s="29" customFormat="1" ht="47.25" customHeight="1" thickBot="1" x14ac:dyDescent="0.3">
      <c r="A16" s="12" t="s">
        <v>41</v>
      </c>
      <c r="B16" s="13"/>
      <c r="C16" s="13"/>
      <c r="D16" s="13"/>
      <c r="E16" s="13"/>
      <c r="F16" s="13"/>
      <c r="G16" s="13"/>
      <c r="H16" s="13"/>
      <c r="I16" s="13"/>
      <c r="J16" s="22">
        <f>SUM(J6+J7)</f>
        <v>776616.76</v>
      </c>
      <c r="K16" s="22">
        <f t="shared" ref="K16:O16" si="5">SUM(K6+K7)</f>
        <v>776616.76</v>
      </c>
      <c r="L16" s="22">
        <f t="shared" si="5"/>
        <v>0</v>
      </c>
      <c r="M16" s="22">
        <f t="shared" si="5"/>
        <v>0</v>
      </c>
      <c r="N16" s="22">
        <f t="shared" si="5"/>
        <v>776616.76</v>
      </c>
      <c r="O16" s="22">
        <f t="shared" si="5"/>
        <v>0</v>
      </c>
      <c r="P16" s="23"/>
      <c r="Q16" s="24"/>
    </row>
    <row r="17" spans="1:17" ht="161.44999999999999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7"/>
      <c r="K17" s="27"/>
      <c r="L17" s="28"/>
      <c r="M17" s="28"/>
      <c r="N17" s="28"/>
      <c r="O17" s="28"/>
      <c r="P17" s="28"/>
      <c r="Q17" s="28"/>
    </row>
    <row r="18" spans="1:17" ht="43.15" customHeight="1" x14ac:dyDescent="0.25">
      <c r="A18" s="62"/>
      <c r="B18" s="62"/>
      <c r="C18" s="62"/>
      <c r="D18" s="67"/>
      <c r="E18" s="67"/>
      <c r="F18" s="67"/>
    </row>
    <row r="19" spans="1:17" ht="138.6" customHeight="1" x14ac:dyDescent="0.25"/>
    <row r="20" spans="1:17" ht="43.15" customHeight="1" x14ac:dyDescent="0.25"/>
    <row r="21" spans="1:17" ht="132" customHeight="1" x14ac:dyDescent="0.25"/>
    <row r="22" spans="1:17" ht="43.15" customHeight="1" x14ac:dyDescent="0.25"/>
    <row r="23" spans="1:17" ht="183.6" customHeight="1" x14ac:dyDescent="0.25"/>
    <row r="24" spans="1:17" ht="189.6" customHeight="1" x14ac:dyDescent="0.25"/>
    <row r="25" spans="1:17" ht="43.15" customHeight="1" x14ac:dyDescent="0.25"/>
    <row r="26" spans="1:17" ht="101.45" customHeight="1" x14ac:dyDescent="0.25"/>
    <row r="27" spans="1:17" ht="43.15" customHeight="1" x14ac:dyDescent="0.25"/>
    <row r="28" spans="1:17" ht="150.6" customHeight="1" x14ac:dyDescent="0.25"/>
    <row r="29" spans="1:17" ht="43.15" customHeight="1" x14ac:dyDescent="0.25"/>
    <row r="30" spans="1:17" ht="156.6" customHeight="1" x14ac:dyDescent="0.25"/>
    <row r="31" spans="1:17" ht="155.44999999999999" customHeight="1" x14ac:dyDescent="0.25"/>
    <row r="32" spans="1:17" ht="151.9" customHeight="1" x14ac:dyDescent="0.25"/>
    <row r="33" ht="156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43.15" customHeight="1" x14ac:dyDescent="0.25"/>
    <row r="48" ht="195" customHeight="1" x14ac:dyDescent="0.25"/>
    <row r="49" ht="243.6" customHeight="1" x14ac:dyDescent="0.25"/>
    <row r="50" ht="43.15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156" customHeight="1" x14ac:dyDescent="0.25"/>
    <row r="59" ht="60" customHeight="1" x14ac:dyDescent="0.25"/>
    <row r="60" ht="43.15" customHeight="1" x14ac:dyDescent="0.25"/>
    <row r="61" ht="100.15" customHeight="1" x14ac:dyDescent="0.25"/>
    <row r="62" ht="100.15" customHeight="1" x14ac:dyDescent="0.25"/>
    <row r="63" ht="100.15" customHeight="1" x14ac:dyDescent="0.25"/>
    <row r="64" ht="100.15" customHeight="1" x14ac:dyDescent="0.25"/>
    <row r="65" ht="43.15" customHeight="1" x14ac:dyDescent="0.25"/>
    <row r="66" ht="87.6" customHeight="1" x14ac:dyDescent="0.25"/>
    <row r="67" ht="87.6" customHeight="1" x14ac:dyDescent="0.25"/>
    <row r="68" ht="87.6" customHeight="1" x14ac:dyDescent="0.25"/>
    <row r="69" ht="43.15" customHeight="1" x14ac:dyDescent="0.25"/>
    <row r="70" ht="217.15" customHeight="1" x14ac:dyDescent="0.25"/>
    <row r="71" ht="325.14999999999998" customHeight="1" x14ac:dyDescent="0.25"/>
    <row r="72" ht="43.15" customHeight="1" x14ac:dyDescent="0.25"/>
    <row r="73" ht="118.15" customHeight="1" x14ac:dyDescent="0.25"/>
    <row r="74" ht="43.15" customHeight="1" x14ac:dyDescent="0.25"/>
    <row r="75" ht="80.45" customHeight="1" x14ac:dyDescent="0.25"/>
    <row r="76" ht="43.15" customHeight="1" x14ac:dyDescent="0.25"/>
    <row r="77" ht="60" customHeight="1" x14ac:dyDescent="0.25"/>
    <row r="78" ht="43.15" customHeight="1" x14ac:dyDescent="0.25"/>
    <row r="79" ht="112.15" customHeight="1" x14ac:dyDescent="0.25"/>
    <row r="80" ht="43.15" customHeight="1" x14ac:dyDescent="0.25"/>
    <row r="81" spans="18:18" x14ac:dyDescent="0.25">
      <c r="R81" s="6"/>
    </row>
    <row r="84" spans="18:18" ht="30" customHeight="1" x14ac:dyDescent="0.25"/>
  </sheetData>
  <mergeCells count="24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Q5"/>
    <mergeCell ref="A18:C18"/>
    <mergeCell ref="A13:D13"/>
    <mergeCell ref="D18:F18"/>
    <mergeCell ref="A8:B8"/>
    <mergeCell ref="B6:B7"/>
    <mergeCell ref="C6:C7"/>
    <mergeCell ref="A10:B10"/>
    <mergeCell ref="A12:B12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2025-12-04T12:16:46Z</dcterms:modified>
</cp:coreProperties>
</file>