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07.08.2026\"/>
    </mc:Choice>
  </mc:AlternateContent>
  <xr:revisionPtr revIDLastSave="0" documentId="13_ncr:1_{6580808B-097B-4361-BE78-40F85748765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Hlk227933316" localSheetId="0">АВГУСТ_ЦЗ!$H$25</definedName>
    <definedName name="_xlnm.Print_Area" localSheetId="0">АВГУСТ_ЦЗ!$A$1:$Q$22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9" i="1" l="1"/>
  <c r="J22" i="1"/>
  <c r="J21" i="1"/>
  <c r="J19" i="1"/>
  <c r="K18" i="1"/>
  <c r="L18" i="1"/>
  <c r="M18" i="1"/>
  <c r="N18" i="1"/>
  <c r="O18" i="1"/>
  <c r="J18" i="1"/>
  <c r="K17" i="1"/>
  <c r="K16" i="1"/>
  <c r="L16" i="1"/>
  <c r="M16" i="1"/>
  <c r="N16" i="1"/>
  <c r="O16" i="1"/>
  <c r="J16" i="1"/>
  <c r="K15" i="1"/>
  <c r="K14" i="1"/>
  <c r="K13" i="1"/>
  <c r="L13" i="1"/>
  <c r="M13" i="1"/>
  <c r="N13" i="1"/>
  <c r="O13" i="1"/>
  <c r="J13" i="1"/>
  <c r="K12" i="1"/>
  <c r="K11" i="1"/>
  <c r="L11" i="1"/>
  <c r="M11" i="1"/>
  <c r="N11" i="1"/>
  <c r="O11" i="1"/>
  <c r="J11" i="1"/>
  <c r="K10" i="1"/>
  <c r="K9" i="1"/>
  <c r="L9" i="1"/>
  <c r="M9" i="1"/>
  <c r="N9" i="1"/>
  <c r="O9" i="1"/>
  <c r="J9" i="1"/>
  <c r="K8" i="1"/>
  <c r="K7" i="1"/>
  <c r="L7" i="1"/>
  <c r="M7" i="1"/>
  <c r="N7" i="1"/>
  <c r="O7" i="1"/>
  <c r="J7" i="1"/>
  <c r="K6" i="1"/>
  <c r="O22" i="1" l="1"/>
  <c r="N22" i="1"/>
  <c r="M22" i="1"/>
  <c r="L22" i="1"/>
  <c r="L21" i="1"/>
  <c r="O21" i="1"/>
  <c r="N21" i="1"/>
  <c r="M21" i="1"/>
  <c r="K22" i="1" l="1"/>
  <c r="O19" i="1" l="1"/>
  <c r="N19" i="1"/>
  <c r="M19" i="1"/>
  <c r="L19" i="1"/>
  <c r="K21" i="1" l="1"/>
</calcChain>
</file>

<file path=xl/sharedStrings.xml><?xml version="1.0" encoding="utf-8"?>
<sst xmlns="http://schemas.openxmlformats.org/spreadsheetml/2006/main" count="95" uniqueCount="59">
  <si>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</si>
  <si>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</si>
  <si>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</si>
  <si>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</si>
  <si>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</si>
  <si>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</si>
  <si>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</si>
  <si>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</si>
  <si>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</si>
  <si>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</si>
  <si>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</si>
  <si>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</si>
  <si>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</si>
  <si>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</si>
  <si>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</si>
  <si>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</si>
  <si>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</si>
  <si>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</si>
  <si>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</si>
  <si>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</si>
  <si>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федеральный 
бюджет, руб.</t>
  </si>
  <si>
    <t>эл. аукцион</t>
  </si>
  <si>
    <t>0 закупок в рамках нац.проектов</t>
  </si>
  <si>
    <t>Муниципальное бюджетное общеобразовательное учреждение лицей № 4 г. Данкова Липецкой области</t>
  </si>
  <si>
    <t>Благоустройство прилегающей территории к зданию МБОУ лицей № 4 г. Данкова, расположенного по адресу: Липецкая область, Данковский округ, г Данков, ул. Мичурина, д.8</t>
  </si>
  <si>
    <t>263480300465948030100100190004299244</t>
  </si>
  <si>
    <t>42.99.29.100</t>
  </si>
  <si>
    <t>Отдел городского хозяйства администрации Данковского муницпального округа</t>
  </si>
  <si>
    <t>263480301019448030100100550014311244</t>
  </si>
  <si>
    <t>Работы по сносу и демонтажу многоквартирного жилого дома, расположенного по адресу: Липецкая обл., г. Данков, ул. Речная, д.3</t>
  </si>
  <si>
    <t>43.11.10.000</t>
  </si>
  <si>
    <t>Бигильдинский территориальный отдел администрации Данковского округа</t>
  </si>
  <si>
    <t>Обустройство мемориальной зоны в с. Долгое Данковского округа</t>
  </si>
  <si>
    <t>43.99.90.100</t>
  </si>
  <si>
    <t>эл. конкурс</t>
  </si>
  <si>
    <t>Обустройство мемориальной зоны в с. Хрущево-Подлесное Данковского муниципального округа</t>
  </si>
  <si>
    <t>Баловневский территориальный отдел администрации Данковского округа</t>
  </si>
  <si>
    <t>263480002847548000100100050014399244</t>
  </si>
  <si>
    <t>3 закупки в рамках гос.программы</t>
  </si>
  <si>
    <t>Муниципальное бюджетное учреждение «Данков-сервис»</t>
  </si>
  <si>
    <t>Поставка фильтра ионообменного.</t>
  </si>
  <si>
    <t>263480301007448030100100070012829244</t>
  </si>
  <si>
    <t>28.29.12.154</t>
  </si>
  <si>
    <t>Поставка трубчатого электронагревателя для нужд городской бани.</t>
  </si>
  <si>
    <t>263480301007448030100100060012751244</t>
  </si>
  <si>
    <t>27.51.30.000</t>
  </si>
  <si>
    <t>Всего 2 закупки</t>
  </si>
  <si>
    <t>Муниципальное бюджетное общеобразовательное учреждение лицей № 6 г. Данкова Липецкой области</t>
  </si>
  <si>
    <t>Оказание охранных услуг</t>
  </si>
  <si>
    <t>263480300969648030100100150018010244</t>
  </si>
  <si>
    <t>80.10.12.200</t>
  </si>
  <si>
    <t>Итого 7 закупок для 6 заказчиков, в т.ч.</t>
  </si>
  <si>
    <t>4 закупки, относящиеся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</si>
  <si>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финансовых компетенций" Данковского муниципального округа
по состоянию на 07.08.2026 года
</t>
    </r>
    <r>
      <rPr>
        <b/>
        <i/>
        <sz val="24"/>
        <color rgb="FFFF0000"/>
        <rFont val="Times New Roman"/>
        <family val="1"/>
        <charset val="204"/>
      </rPr>
      <t>(версия 1)</t>
    </r>
  </si>
  <si>
    <t>август</t>
  </si>
  <si>
    <t>Согласовано:
 И.о.заместителя главы администрации - начальник управления финансов 
О.В. Хощенкова</t>
  </si>
  <si>
    <t>Наименование 
заказчика</t>
  </si>
  <si>
    <t>Государственная программа "Развитие образования Липецкой области"</t>
  </si>
  <si>
    <t>Государственная программа  "Обеспечение населения качественными коммунальными услугами и формирование современной городской среды"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</si>
</sst>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0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0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/>
    <xf numFmtId="166" fontId="14" fillId="2" borderId="10" xfId="0" applyNumberFormat="1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 wrapText="1"/>
    </xf>
    <xf numFmtId="4" fontId="8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166" fontId="18" fillId="2" borderId="10" xfId="0" applyNumberFormat="1" applyFont="1" applyFill="1" applyBorder="1" applyAlignment="1">
      <alignment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49" fontId="19" fillId="5" borderId="2" xfId="0" applyNumberFormat="1" applyFont="1" applyFill="1" applyBorder="1" applyAlignment="1">
      <alignment horizontal="center" vertical="center" wrapText="1"/>
    </xf>
    <xf numFmtId="4" fontId="19" fillId="5" borderId="2" xfId="0" applyNumberFormat="1" applyFont="1" applyFill="1" applyBorder="1" applyAlignment="1">
      <alignment horizontal="center" vertical="center" wrapText="1"/>
    </xf>
    <xf numFmtId="165" fontId="19" fillId="5" borderId="2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5" borderId="27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 vertical="center" wrapText="1"/>
    </xf>
    <xf numFmtId="4" fontId="21" fillId="3" borderId="2" xfId="0" applyNumberFormat="1" applyFont="1" applyFill="1" applyBorder="1" applyAlignment="1">
      <alignment horizontal="center" vertical="center" wrapText="1"/>
    </xf>
    <xf numFmtId="165" fontId="21" fillId="3" borderId="2" xfId="0" applyNumberFormat="1" applyFont="1" applyFill="1" applyBorder="1" applyAlignment="1">
      <alignment horizontal="center" vertical="center" wrapText="1"/>
    </xf>
    <xf numFmtId="49" fontId="21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6" fontId="14" fillId="2" borderId="20" xfId="0" applyNumberFormat="1" applyFont="1" applyFill="1" applyBorder="1" applyAlignment="1">
      <alignment horizontal="left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0"/>
  <sheetViews>
    <sheetView tabSelected="1" topLeftCell="E1" zoomScale="50" zoomScaleNormal="50" zoomScaleSheetLayoutView="40" workbookViewId="0">
      <selection activeCell="K20" sqref="K20"/>
    </sheetView>
  </sheetViews>
  <sheetFormatPr defaultColWidth="9.140625" defaultRowHeight="15" x14ac:dyDescent="0.25"/>
  <cols>
    <col min="1" max="1" width="9.140625" style="32"/>
    <col min="2" max="2" width="41.42578125" style="5" customWidth="1"/>
    <col min="3" max="3" width="20" style="5" customWidth="1"/>
    <col min="4" max="4" width="76.85546875" style="32" customWidth="1"/>
    <col min="5" max="6" width="28.28515625" style="32" customWidth="1"/>
    <col min="7" max="7" width="44" style="2" customWidth="1"/>
    <col min="8" max="8" width="52.7109375" style="3" customWidth="1"/>
    <col min="9" max="9" width="38.42578125" style="32" customWidth="1"/>
    <col min="10" max="15" width="31.7109375" style="4" customWidth="1"/>
    <col min="16" max="16" width="30.28515625" style="4" hidden="1" customWidth="1"/>
    <col min="17" max="17" width="30.28515625" style="4" customWidth="1"/>
    <col min="18" max="18" width="16.28515625" style="1" bestFit="1" customWidth="1"/>
    <col min="19" max="16384" width="9.140625" style="1"/>
  </cols>
  <sheetData>
    <row r="1" spans="1:17" ht="102" customHeight="1" x14ac:dyDescent="0.25">
      <c r="M1" s="41"/>
      <c r="N1" s="81" t="s">
        <v>55</v>
      </c>
      <c r="O1" s="82"/>
      <c r="P1" s="82"/>
      <c r="Q1" s="82"/>
    </row>
    <row r="2" spans="1:17" ht="162" customHeight="1" thickBot="1" x14ac:dyDescent="0.3">
      <c r="A2" s="73" t="s">
        <v>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67.900000000000006" customHeight="1" x14ac:dyDescent="0.25">
      <c r="A3" s="77" t="s">
        <v>0</v>
      </c>
      <c r="B3" s="64" t="s">
        <v>56</v>
      </c>
      <c r="C3" s="64" t="s">
        <v>8</v>
      </c>
      <c r="D3" s="64" t="s">
        <v>14</v>
      </c>
      <c r="E3" s="64" t="s">
        <v>1</v>
      </c>
      <c r="F3" s="64" t="s">
        <v>5</v>
      </c>
      <c r="G3" s="64" t="s">
        <v>6</v>
      </c>
      <c r="H3" s="79" t="s">
        <v>2</v>
      </c>
      <c r="I3" s="64" t="s">
        <v>3</v>
      </c>
      <c r="J3" s="69" t="s">
        <v>4</v>
      </c>
      <c r="K3" s="74" t="s">
        <v>13</v>
      </c>
      <c r="L3" s="75"/>
      <c r="M3" s="75"/>
      <c r="N3" s="75"/>
      <c r="O3" s="76"/>
      <c r="P3" s="69" t="s">
        <v>7</v>
      </c>
      <c r="Q3" s="71" t="s">
        <v>15</v>
      </c>
    </row>
    <row r="4" spans="1:17" ht="139.15" customHeight="1" thickBot="1" x14ac:dyDescent="0.3">
      <c r="A4" s="78"/>
      <c r="B4" s="65"/>
      <c r="C4" s="65"/>
      <c r="D4" s="65"/>
      <c r="E4" s="65"/>
      <c r="F4" s="65"/>
      <c r="G4" s="65"/>
      <c r="H4" s="80"/>
      <c r="I4" s="65"/>
      <c r="J4" s="70"/>
      <c r="K4" s="33" t="s">
        <v>11</v>
      </c>
      <c r="L4" s="33" t="s">
        <v>20</v>
      </c>
      <c r="M4" s="33" t="s">
        <v>16</v>
      </c>
      <c r="N4" s="33" t="s">
        <v>17</v>
      </c>
      <c r="O4" s="33" t="s">
        <v>12</v>
      </c>
      <c r="P4" s="70"/>
      <c r="Q4" s="72"/>
    </row>
    <row r="5" spans="1:17" s="27" customFormat="1" ht="60" customHeight="1" thickBot="1" x14ac:dyDescent="0.3">
      <c r="A5" s="66" t="s">
        <v>54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8"/>
    </row>
    <row r="6" spans="1:17" s="26" customFormat="1" ht="106.5" customHeight="1" thickBot="1" x14ac:dyDescent="0.3">
      <c r="A6" s="43">
        <v>1</v>
      </c>
      <c r="B6" s="50" t="s">
        <v>23</v>
      </c>
      <c r="C6" s="50">
        <v>4803004659</v>
      </c>
      <c r="D6" s="44" t="s">
        <v>24</v>
      </c>
      <c r="E6" s="44" t="s">
        <v>19</v>
      </c>
      <c r="F6" s="44" t="s">
        <v>19</v>
      </c>
      <c r="G6" s="44" t="s">
        <v>57</v>
      </c>
      <c r="H6" s="45" t="s">
        <v>25</v>
      </c>
      <c r="I6" s="44" t="s">
        <v>26</v>
      </c>
      <c r="J6" s="46">
        <v>797237.78</v>
      </c>
      <c r="K6" s="46">
        <f>SUM(L6:O6)</f>
        <v>797237.78</v>
      </c>
      <c r="L6" s="46">
        <v>0</v>
      </c>
      <c r="M6" s="46">
        <v>0</v>
      </c>
      <c r="N6" s="46">
        <v>797237.78</v>
      </c>
      <c r="O6" s="46">
        <v>0</v>
      </c>
      <c r="P6" s="47" t="s">
        <v>54</v>
      </c>
      <c r="Q6" s="48" t="s">
        <v>21</v>
      </c>
    </row>
    <row r="7" spans="1:17" s="29" customFormat="1" ht="32.25" customHeight="1" thickBot="1" x14ac:dyDescent="0.35">
      <c r="A7" s="60" t="s">
        <v>18</v>
      </c>
      <c r="B7" s="61"/>
      <c r="C7" s="35"/>
      <c r="D7" s="42"/>
      <c r="E7" s="28"/>
      <c r="F7" s="28"/>
      <c r="G7" s="28"/>
      <c r="H7" s="28"/>
      <c r="I7" s="28"/>
      <c r="J7" s="30">
        <f>SUM(J6:J6)</f>
        <v>797237.78</v>
      </c>
      <c r="K7" s="30">
        <f t="shared" ref="K7:O7" si="0">SUM(K6:K6)</f>
        <v>797237.78</v>
      </c>
      <c r="L7" s="30">
        <f t="shared" si="0"/>
        <v>0</v>
      </c>
      <c r="M7" s="30">
        <f t="shared" si="0"/>
        <v>0</v>
      </c>
      <c r="N7" s="30">
        <f t="shared" si="0"/>
        <v>797237.78</v>
      </c>
      <c r="O7" s="30">
        <f t="shared" si="0"/>
        <v>0</v>
      </c>
      <c r="P7" s="34"/>
      <c r="Q7" s="31"/>
    </row>
    <row r="8" spans="1:17" s="26" customFormat="1" ht="106.5" customHeight="1" thickBot="1" x14ac:dyDescent="0.3">
      <c r="A8" s="51">
        <v>1</v>
      </c>
      <c r="B8" s="52" t="s">
        <v>27</v>
      </c>
      <c r="C8" s="52">
        <v>4803010194</v>
      </c>
      <c r="D8" s="53" t="s">
        <v>29</v>
      </c>
      <c r="E8" s="53" t="s">
        <v>19</v>
      </c>
      <c r="F8" s="53" t="s">
        <v>19</v>
      </c>
      <c r="G8" s="53" t="s">
        <v>19</v>
      </c>
      <c r="H8" s="54" t="s">
        <v>28</v>
      </c>
      <c r="I8" s="53" t="s">
        <v>30</v>
      </c>
      <c r="J8" s="55">
        <v>212532.76</v>
      </c>
      <c r="K8" s="55">
        <f>SUM(L8:O8)</f>
        <v>212532.76</v>
      </c>
      <c r="L8" s="55">
        <v>0</v>
      </c>
      <c r="M8" s="55">
        <v>0</v>
      </c>
      <c r="N8" s="55">
        <v>212532.76</v>
      </c>
      <c r="O8" s="55">
        <v>0</v>
      </c>
      <c r="P8" s="56" t="s">
        <v>54</v>
      </c>
      <c r="Q8" s="57" t="s">
        <v>21</v>
      </c>
    </row>
    <row r="9" spans="1:17" s="29" customFormat="1" ht="32.25" customHeight="1" thickBot="1" x14ac:dyDescent="0.35">
      <c r="A9" s="60" t="s">
        <v>18</v>
      </c>
      <c r="B9" s="61"/>
      <c r="C9" s="35"/>
      <c r="D9" s="42"/>
      <c r="E9" s="28"/>
      <c r="F9" s="28"/>
      <c r="G9" s="28"/>
      <c r="H9" s="28"/>
      <c r="I9" s="28"/>
      <c r="J9" s="30">
        <f>SUM(J8:J8)</f>
        <v>212532.76</v>
      </c>
      <c r="K9" s="30">
        <f t="shared" ref="K9:O9" si="1">SUM(K8:K8)</f>
        <v>212532.76</v>
      </c>
      <c r="L9" s="30">
        <f t="shared" si="1"/>
        <v>0</v>
      </c>
      <c r="M9" s="30">
        <f t="shared" si="1"/>
        <v>0</v>
      </c>
      <c r="N9" s="30">
        <f t="shared" si="1"/>
        <v>212532.76</v>
      </c>
      <c r="O9" s="30">
        <f t="shared" si="1"/>
        <v>0</v>
      </c>
      <c r="P9" s="34"/>
      <c r="Q9" s="31"/>
    </row>
    <row r="10" spans="1:17" s="26" customFormat="1" ht="106.5" customHeight="1" thickBot="1" x14ac:dyDescent="0.3">
      <c r="A10" s="43">
        <v>1</v>
      </c>
      <c r="B10" s="50" t="s">
        <v>31</v>
      </c>
      <c r="C10" s="50">
        <v>4800028531</v>
      </c>
      <c r="D10" s="44" t="s">
        <v>32</v>
      </c>
      <c r="E10" s="44" t="s">
        <v>19</v>
      </c>
      <c r="F10" s="44" t="s">
        <v>19</v>
      </c>
      <c r="G10" s="44" t="s">
        <v>58</v>
      </c>
      <c r="H10" s="45" t="s">
        <v>25</v>
      </c>
      <c r="I10" s="44" t="s">
        <v>33</v>
      </c>
      <c r="J10" s="46">
        <v>1269837</v>
      </c>
      <c r="K10" s="46">
        <f>SUM(L10:O10)</f>
        <v>1269837</v>
      </c>
      <c r="L10" s="46">
        <v>0</v>
      </c>
      <c r="M10" s="46">
        <v>1139837</v>
      </c>
      <c r="N10" s="46">
        <v>65000</v>
      </c>
      <c r="O10" s="46">
        <v>65000</v>
      </c>
      <c r="P10" s="47" t="s">
        <v>54</v>
      </c>
      <c r="Q10" s="48" t="s">
        <v>34</v>
      </c>
    </row>
    <row r="11" spans="1:17" s="29" customFormat="1" ht="32.25" customHeight="1" thickBot="1" x14ac:dyDescent="0.35">
      <c r="A11" s="60" t="s">
        <v>18</v>
      </c>
      <c r="B11" s="61"/>
      <c r="C11" s="35"/>
      <c r="D11" s="42"/>
      <c r="E11" s="28"/>
      <c r="F11" s="28"/>
      <c r="G11" s="28"/>
      <c r="H11" s="28"/>
      <c r="I11" s="28"/>
      <c r="J11" s="30">
        <f>SUM(J10:J10)</f>
        <v>1269837</v>
      </c>
      <c r="K11" s="30">
        <f t="shared" ref="K11:O11" si="2">SUM(K10:K10)</f>
        <v>1269837</v>
      </c>
      <c r="L11" s="30">
        <f t="shared" si="2"/>
        <v>0</v>
      </c>
      <c r="M11" s="30">
        <f t="shared" si="2"/>
        <v>1139837</v>
      </c>
      <c r="N11" s="30">
        <f t="shared" si="2"/>
        <v>65000</v>
      </c>
      <c r="O11" s="30">
        <f t="shared" si="2"/>
        <v>65000</v>
      </c>
      <c r="P11" s="34"/>
      <c r="Q11" s="31"/>
    </row>
    <row r="12" spans="1:17" s="26" customFormat="1" ht="106.5" customHeight="1" thickBot="1" x14ac:dyDescent="0.3">
      <c r="A12" s="43">
        <v>1</v>
      </c>
      <c r="B12" s="50" t="s">
        <v>36</v>
      </c>
      <c r="C12" s="50">
        <v>4800028475</v>
      </c>
      <c r="D12" s="44" t="s">
        <v>35</v>
      </c>
      <c r="E12" s="44" t="s">
        <v>19</v>
      </c>
      <c r="F12" s="44" t="s">
        <v>19</v>
      </c>
      <c r="G12" s="44" t="s">
        <v>58</v>
      </c>
      <c r="H12" s="45" t="s">
        <v>37</v>
      </c>
      <c r="I12" s="44" t="s">
        <v>33</v>
      </c>
      <c r="J12" s="46">
        <v>1712849.43</v>
      </c>
      <c r="K12" s="46">
        <f>SUM(L12:O12)</f>
        <v>1712849.43</v>
      </c>
      <c r="L12" s="46">
        <v>0</v>
      </c>
      <c r="M12" s="46">
        <v>1538849.43</v>
      </c>
      <c r="N12" s="46">
        <v>86000</v>
      </c>
      <c r="O12" s="46">
        <v>88000</v>
      </c>
      <c r="P12" s="47" t="s">
        <v>54</v>
      </c>
      <c r="Q12" s="48" t="s">
        <v>34</v>
      </c>
    </row>
    <row r="13" spans="1:17" s="29" customFormat="1" ht="32.25" customHeight="1" thickBot="1" x14ac:dyDescent="0.35">
      <c r="A13" s="60" t="s">
        <v>18</v>
      </c>
      <c r="B13" s="61"/>
      <c r="C13" s="35"/>
      <c r="D13" s="42"/>
      <c r="E13" s="28"/>
      <c r="F13" s="28"/>
      <c r="G13" s="28"/>
      <c r="H13" s="28"/>
      <c r="I13" s="28"/>
      <c r="J13" s="30">
        <f>SUM(J12:J12)</f>
        <v>1712849.43</v>
      </c>
      <c r="K13" s="30">
        <f t="shared" ref="K13:O13" si="3">SUM(K12:K12)</f>
        <v>1712849.43</v>
      </c>
      <c r="L13" s="30">
        <f t="shared" si="3"/>
        <v>0</v>
      </c>
      <c r="M13" s="30">
        <f t="shared" si="3"/>
        <v>1538849.43</v>
      </c>
      <c r="N13" s="30">
        <f t="shared" si="3"/>
        <v>86000</v>
      </c>
      <c r="O13" s="30">
        <f t="shared" si="3"/>
        <v>88000</v>
      </c>
      <c r="P13" s="34"/>
      <c r="Q13" s="31"/>
    </row>
    <row r="14" spans="1:17" s="26" customFormat="1" ht="106.5" customHeight="1" x14ac:dyDescent="0.25">
      <c r="A14" s="51">
        <v>1</v>
      </c>
      <c r="B14" s="62" t="s">
        <v>39</v>
      </c>
      <c r="C14" s="62">
        <v>4803010074</v>
      </c>
      <c r="D14" s="53" t="s">
        <v>40</v>
      </c>
      <c r="E14" s="53" t="s">
        <v>19</v>
      </c>
      <c r="F14" s="53" t="s">
        <v>19</v>
      </c>
      <c r="G14" s="53" t="s">
        <v>19</v>
      </c>
      <c r="H14" s="54" t="s">
        <v>41</v>
      </c>
      <c r="I14" s="53" t="s">
        <v>42</v>
      </c>
      <c r="J14" s="55">
        <v>130331.32</v>
      </c>
      <c r="K14" s="55">
        <f>SUM(L14:O14)</f>
        <v>130331.32</v>
      </c>
      <c r="L14" s="55">
        <v>0</v>
      </c>
      <c r="M14" s="55">
        <v>0</v>
      </c>
      <c r="N14" s="55">
        <v>130331.32</v>
      </c>
      <c r="O14" s="55">
        <v>0</v>
      </c>
      <c r="P14" s="56" t="s">
        <v>54</v>
      </c>
      <c r="Q14" s="57" t="s">
        <v>21</v>
      </c>
    </row>
    <row r="15" spans="1:17" s="26" customFormat="1" ht="106.5" customHeight="1" thickBot="1" x14ac:dyDescent="0.3">
      <c r="A15" s="51">
        <v>2</v>
      </c>
      <c r="B15" s="63"/>
      <c r="C15" s="63"/>
      <c r="D15" s="53" t="s">
        <v>43</v>
      </c>
      <c r="E15" s="53" t="s">
        <v>19</v>
      </c>
      <c r="F15" s="53" t="s">
        <v>19</v>
      </c>
      <c r="G15" s="53" t="s">
        <v>19</v>
      </c>
      <c r="H15" s="54" t="s">
        <v>44</v>
      </c>
      <c r="I15" s="53" t="s">
        <v>45</v>
      </c>
      <c r="J15" s="55">
        <v>139119.84</v>
      </c>
      <c r="K15" s="55">
        <f>SUM(L15:O15)</f>
        <v>139119.84</v>
      </c>
      <c r="L15" s="55">
        <v>0</v>
      </c>
      <c r="M15" s="55">
        <v>0</v>
      </c>
      <c r="N15" s="55">
        <v>139119.84</v>
      </c>
      <c r="O15" s="55">
        <v>0</v>
      </c>
      <c r="P15" s="56" t="s">
        <v>54</v>
      </c>
      <c r="Q15" s="57" t="s">
        <v>21</v>
      </c>
    </row>
    <row r="16" spans="1:17" s="29" customFormat="1" ht="32.25" customHeight="1" thickBot="1" x14ac:dyDescent="0.35">
      <c r="A16" s="60" t="s">
        <v>46</v>
      </c>
      <c r="B16" s="61"/>
      <c r="C16" s="35"/>
      <c r="D16" s="42"/>
      <c r="E16" s="28"/>
      <c r="F16" s="28"/>
      <c r="G16" s="28"/>
      <c r="H16" s="28"/>
      <c r="I16" s="28"/>
      <c r="J16" s="30">
        <f>SUM(J14:J15)</f>
        <v>269451.16000000003</v>
      </c>
      <c r="K16" s="30">
        <f t="shared" ref="K16:O16" si="4">SUM(K14:K15)</f>
        <v>269451.16000000003</v>
      </c>
      <c r="L16" s="30">
        <f t="shared" si="4"/>
        <v>0</v>
      </c>
      <c r="M16" s="30">
        <f t="shared" si="4"/>
        <v>0</v>
      </c>
      <c r="N16" s="30">
        <f t="shared" si="4"/>
        <v>269451.16000000003</v>
      </c>
      <c r="O16" s="30">
        <f t="shared" si="4"/>
        <v>0</v>
      </c>
      <c r="P16" s="34"/>
      <c r="Q16" s="31"/>
    </row>
    <row r="17" spans="1:17" s="26" customFormat="1" ht="106.5" customHeight="1" thickBot="1" x14ac:dyDescent="0.3">
      <c r="A17" s="51">
        <v>1</v>
      </c>
      <c r="B17" s="52" t="s">
        <v>47</v>
      </c>
      <c r="C17" s="52">
        <v>4803009696</v>
      </c>
      <c r="D17" s="53" t="s">
        <v>48</v>
      </c>
      <c r="E17" s="53" t="s">
        <v>19</v>
      </c>
      <c r="F17" s="53" t="s">
        <v>19</v>
      </c>
      <c r="G17" s="53" t="s">
        <v>19</v>
      </c>
      <c r="H17" s="54" t="s">
        <v>49</v>
      </c>
      <c r="I17" s="53" t="s">
        <v>50</v>
      </c>
      <c r="J17" s="55">
        <v>895390.71999999997</v>
      </c>
      <c r="K17" s="55">
        <f>SUM(L17:O17)</f>
        <v>895390.71999999997</v>
      </c>
      <c r="L17" s="55">
        <v>0</v>
      </c>
      <c r="M17" s="55">
        <v>0</v>
      </c>
      <c r="N17" s="55">
        <v>895390.71999999997</v>
      </c>
      <c r="O17" s="55">
        <v>0</v>
      </c>
      <c r="P17" s="56" t="s">
        <v>54</v>
      </c>
      <c r="Q17" s="57" t="s">
        <v>34</v>
      </c>
    </row>
    <row r="18" spans="1:17" s="29" customFormat="1" ht="32.25" customHeight="1" thickBot="1" x14ac:dyDescent="0.35">
      <c r="A18" s="60" t="s">
        <v>18</v>
      </c>
      <c r="B18" s="61"/>
      <c r="C18" s="35"/>
      <c r="D18" s="35"/>
      <c r="E18" s="28"/>
      <c r="F18" s="28"/>
      <c r="G18" s="28"/>
      <c r="H18" s="28"/>
      <c r="I18" s="28"/>
      <c r="J18" s="30">
        <f>SUM(J17:J17)</f>
        <v>895390.71999999997</v>
      </c>
      <c r="K18" s="30">
        <f t="shared" ref="K18:O18" si="5">SUM(K17:K17)</f>
        <v>895390.71999999997</v>
      </c>
      <c r="L18" s="30">
        <f t="shared" si="5"/>
        <v>0</v>
      </c>
      <c r="M18" s="30">
        <f t="shared" si="5"/>
        <v>0</v>
      </c>
      <c r="N18" s="30">
        <f t="shared" si="5"/>
        <v>895390.71999999997</v>
      </c>
      <c r="O18" s="30">
        <f t="shared" si="5"/>
        <v>0</v>
      </c>
      <c r="P18" s="34"/>
      <c r="Q18" s="31"/>
    </row>
    <row r="19" spans="1:17" s="26" customFormat="1" ht="47.25" customHeight="1" x14ac:dyDescent="0.25">
      <c r="A19" s="83" t="s">
        <v>51</v>
      </c>
      <c r="B19" s="84"/>
      <c r="C19" s="84"/>
      <c r="D19" s="84"/>
      <c r="E19" s="36"/>
      <c r="F19" s="36"/>
      <c r="G19" s="36"/>
      <c r="H19" s="37"/>
      <c r="I19" s="37"/>
      <c r="J19" s="38">
        <f>SUM(J7+J9+J11+J13+J16+J18)</f>
        <v>5157298.8499999996</v>
      </c>
      <c r="K19" s="38">
        <f>SUM(K20:K22)</f>
        <v>5157298.8499999996</v>
      </c>
      <c r="L19" s="38">
        <f>SUM(L7+L9+L11+L13+L16+L18)</f>
        <v>0</v>
      </c>
      <c r="M19" s="38">
        <f>SUM(M7+M9+M11+M13+M16+M18)</f>
        <v>2678686.4299999997</v>
      </c>
      <c r="N19" s="38">
        <f>SUM(N7+N9+N11+N13+N16+N18)</f>
        <v>2325612.42</v>
      </c>
      <c r="O19" s="38">
        <f>SUM(O7+O9+O11+O13+O16+O18)</f>
        <v>153000</v>
      </c>
      <c r="P19" s="39"/>
      <c r="Q19" s="40"/>
    </row>
    <row r="20" spans="1:17" s="26" customFormat="1" ht="47.25" customHeight="1" x14ac:dyDescent="0.25">
      <c r="A20" s="8" t="s">
        <v>22</v>
      </c>
      <c r="B20" s="9"/>
      <c r="C20" s="12"/>
      <c r="D20" s="9"/>
      <c r="E20" s="9"/>
      <c r="F20" s="9"/>
      <c r="G20" s="9"/>
      <c r="H20" s="9"/>
      <c r="I20" s="9"/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6"/>
      <c r="Q20" s="18"/>
    </row>
    <row r="21" spans="1:17" s="26" customFormat="1" ht="47.25" customHeight="1" x14ac:dyDescent="0.25">
      <c r="A21" s="10" t="s">
        <v>38</v>
      </c>
      <c r="B21" s="11"/>
      <c r="C21" s="14"/>
      <c r="D21" s="11"/>
      <c r="E21" s="11"/>
      <c r="F21" s="11"/>
      <c r="G21" s="11"/>
      <c r="H21" s="11"/>
      <c r="I21" s="11"/>
      <c r="J21" s="15">
        <f>SUM(J6+J10+J12)</f>
        <v>3779924.21</v>
      </c>
      <c r="K21" s="15">
        <f t="shared" ref="J21:O21" si="6">SUM(K6+K10+K12)</f>
        <v>3779924.21</v>
      </c>
      <c r="L21" s="15">
        <f>SUM(L6+L10+L12)</f>
        <v>0</v>
      </c>
      <c r="M21" s="15">
        <f t="shared" si="6"/>
        <v>2678686.4299999997</v>
      </c>
      <c r="N21" s="15">
        <f t="shared" si="6"/>
        <v>948237.78</v>
      </c>
      <c r="O21" s="15">
        <f t="shared" si="6"/>
        <v>153000</v>
      </c>
      <c r="P21" s="17"/>
      <c r="Q21" s="19"/>
    </row>
    <row r="22" spans="1:17" s="26" customFormat="1" ht="47.25" customHeight="1" thickBot="1" x14ac:dyDescent="0.3">
      <c r="A22" s="85" t="s">
        <v>52</v>
      </c>
      <c r="B22" s="86"/>
      <c r="C22" s="86"/>
      <c r="D22" s="86"/>
      <c r="E22" s="86"/>
      <c r="F22" s="86"/>
      <c r="G22" s="86"/>
      <c r="H22" s="86"/>
      <c r="I22" s="86"/>
      <c r="J22" s="87">
        <f>SUM(J8+J14+J15+J17)</f>
        <v>1377374.6400000001</v>
      </c>
      <c r="K22" s="87">
        <f t="shared" ref="J22:O22" si="7">SUM(K8+K14+K15+K17)</f>
        <v>1377374.6400000001</v>
      </c>
      <c r="L22" s="87">
        <f t="shared" si="7"/>
        <v>0</v>
      </c>
      <c r="M22" s="87">
        <f t="shared" si="7"/>
        <v>0</v>
      </c>
      <c r="N22" s="87">
        <f t="shared" si="7"/>
        <v>1377374.6400000001</v>
      </c>
      <c r="O22" s="87">
        <f t="shared" si="7"/>
        <v>0</v>
      </c>
      <c r="P22" s="20"/>
      <c r="Q22" s="21"/>
    </row>
    <row r="23" spans="1:17" ht="161.44999999999999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4"/>
      <c r="K23" s="24"/>
      <c r="L23" s="25"/>
      <c r="M23" s="25"/>
      <c r="N23" s="25"/>
      <c r="O23" s="25"/>
      <c r="P23" s="25"/>
      <c r="Q23" s="25"/>
    </row>
    <row r="24" spans="1:17" ht="43.15" customHeight="1" x14ac:dyDescent="0.25">
      <c r="A24" s="58"/>
      <c r="B24" s="58"/>
      <c r="C24" s="58"/>
      <c r="D24" s="59"/>
      <c r="E24" s="59"/>
      <c r="F24" s="59"/>
    </row>
    <row r="25" spans="1:17" ht="138.6" customHeight="1" x14ac:dyDescent="0.25">
      <c r="H25" s="49"/>
    </row>
    <row r="26" spans="1:17" ht="43.15" customHeight="1" x14ac:dyDescent="0.25"/>
    <row r="27" spans="1:17" ht="132" customHeight="1" x14ac:dyDescent="0.25"/>
    <row r="28" spans="1:17" ht="43.15" customHeight="1" x14ac:dyDescent="0.25"/>
    <row r="29" spans="1:17" ht="183.6" customHeight="1" x14ac:dyDescent="0.25"/>
    <row r="30" spans="1:17" ht="189.6" customHeight="1" x14ac:dyDescent="0.25"/>
    <row r="31" spans="1:17" ht="43.15" customHeight="1" x14ac:dyDescent="0.25"/>
    <row r="32" spans="1:17" ht="101.45" customHeight="1" x14ac:dyDescent="0.25"/>
    <row r="33" ht="43.15" customHeight="1" x14ac:dyDescent="0.25"/>
    <row r="34" ht="150.6" customHeight="1" x14ac:dyDescent="0.25"/>
    <row r="35" ht="43.15" customHeight="1" x14ac:dyDescent="0.25"/>
    <row r="36" ht="156.6" customHeight="1" x14ac:dyDescent="0.25"/>
    <row r="37" ht="155.44999999999999" customHeight="1" x14ac:dyDescent="0.25"/>
    <row r="38" ht="151.9" customHeight="1" x14ac:dyDescent="0.25"/>
    <row r="39" ht="156" customHeight="1" x14ac:dyDescent="0.25"/>
    <row r="40" ht="90" customHeight="1" x14ac:dyDescent="0.25"/>
    <row r="41" ht="90" customHeight="1" x14ac:dyDescent="0.25"/>
    <row r="42" ht="90" customHeight="1" x14ac:dyDescent="0.25"/>
    <row r="43" ht="90" customHeight="1" x14ac:dyDescent="0.25"/>
    <row r="44" ht="90" customHeight="1" x14ac:dyDescent="0.25"/>
    <row r="45" ht="90" customHeight="1" x14ac:dyDescent="0.25"/>
    <row r="46" ht="90" customHeight="1" x14ac:dyDescent="0.25"/>
    <row r="47" ht="90" customHeight="1" x14ac:dyDescent="0.25"/>
    <row r="48" ht="90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43.15" customHeight="1" x14ac:dyDescent="0.25"/>
    <row r="54" ht="195" customHeight="1" x14ac:dyDescent="0.25"/>
    <row r="55" ht="243.6" customHeight="1" x14ac:dyDescent="0.25"/>
    <row r="56" ht="43.15" customHeight="1" x14ac:dyDescent="0.25"/>
    <row r="57" ht="60" customHeight="1" x14ac:dyDescent="0.25"/>
    <row r="58" ht="60" customHeight="1" x14ac:dyDescent="0.25"/>
    <row r="59" ht="60" customHeight="1" x14ac:dyDescent="0.25"/>
    <row r="60" ht="60" customHeight="1" x14ac:dyDescent="0.25"/>
    <row r="61" ht="60" customHeight="1" x14ac:dyDescent="0.25"/>
    <row r="62" ht="60" customHeight="1" x14ac:dyDescent="0.25"/>
    <row r="63" ht="60" customHeight="1" x14ac:dyDescent="0.25"/>
    <row r="64" ht="156" customHeight="1" x14ac:dyDescent="0.25"/>
    <row r="65" ht="60" customHeight="1" x14ac:dyDescent="0.25"/>
    <row r="66" ht="43.15" customHeight="1" x14ac:dyDescent="0.25"/>
    <row r="67" ht="100.15" customHeight="1" x14ac:dyDescent="0.25"/>
    <row r="68" ht="100.15" customHeight="1" x14ac:dyDescent="0.25"/>
    <row r="69" ht="100.15" customHeight="1" x14ac:dyDescent="0.25"/>
    <row r="70" ht="100.15" customHeight="1" x14ac:dyDescent="0.25"/>
    <row r="71" ht="43.15" customHeight="1" x14ac:dyDescent="0.25"/>
    <row r="72" ht="87.6" customHeight="1" x14ac:dyDescent="0.25"/>
    <row r="73" ht="87.6" customHeight="1" x14ac:dyDescent="0.25"/>
    <row r="74" ht="87.6" customHeight="1" x14ac:dyDescent="0.25"/>
    <row r="75" ht="43.15" customHeight="1" x14ac:dyDescent="0.25"/>
    <row r="76" ht="217.15" customHeight="1" x14ac:dyDescent="0.25"/>
    <row r="77" ht="325.14999999999998" customHeight="1" x14ac:dyDescent="0.25"/>
    <row r="78" ht="43.15" customHeight="1" x14ac:dyDescent="0.25"/>
    <row r="79" ht="118.15" customHeight="1" x14ac:dyDescent="0.25"/>
    <row r="80" ht="43.15" customHeight="1" x14ac:dyDescent="0.25"/>
    <row r="81" spans="18:18" ht="80.45" customHeight="1" x14ac:dyDescent="0.25"/>
    <row r="82" spans="18:18" ht="43.15" customHeight="1" x14ac:dyDescent="0.25"/>
    <row r="83" spans="18:18" ht="60" customHeight="1" x14ac:dyDescent="0.25"/>
    <row r="84" spans="18:18" ht="43.15" customHeight="1" x14ac:dyDescent="0.25"/>
    <row r="85" spans="18:18" ht="112.15" customHeight="1" x14ac:dyDescent="0.25"/>
    <row r="86" spans="18:18" ht="43.15" customHeight="1" x14ac:dyDescent="0.25"/>
    <row r="87" spans="18:18" x14ac:dyDescent="0.25">
      <c r="R87" s="6"/>
    </row>
    <row r="90" spans="18:18" ht="30" customHeight="1" x14ac:dyDescent="0.25"/>
  </sheetData>
  <mergeCells count="27">
    <mergeCell ref="I3:I4"/>
    <mergeCell ref="A5:Q5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A24:C24"/>
    <mergeCell ref="A19:D19"/>
    <mergeCell ref="D24:F24"/>
    <mergeCell ref="A7:B7"/>
    <mergeCell ref="A9:B9"/>
    <mergeCell ref="A11:B11"/>
    <mergeCell ref="A13:B13"/>
    <mergeCell ref="A16:B16"/>
    <mergeCell ref="B14:B15"/>
    <mergeCell ref="C14:C15"/>
    <mergeCell ref="A18:B18"/>
  </mergeCells>
  <phoneticPr fontId="16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АВГУСТ_ЦЗ</vt:lpstr>
      <vt:lpstr>Лист2</vt:lpstr>
      <vt:lpstr>АВГУСТ_ЦЗ!_Hlk227933316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2026-08-07T09:04:40Z</dcterms:modified>
</cp:coreProperties>
</file>