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/>
  <mc:AlternateContent xmlns:mc="http://schemas.openxmlformats.org/markup-compatibility/2006">
    <mc:Choice Requires="x15">
      <x15ac:absPath xmlns:x15ac="http://schemas.microsoft.com/office/spreadsheetml/2010/11/ac" url="Y:\2025 год\ОТДЕЛ РЕГУЛИРОВАНИЯ КОНТРАКТНОЙ СИСТЕМЫ\МОНИТОРИНГИ\Централизация закупок_2025\2025_МЗ\МКУ\Декабрь\05.12.2025\На Сайт\"/>
    </mc:Choice>
  </mc:AlternateContent>
  <xr:revisionPtr revIDLastSave="0" documentId="13_ncr:1_{12EA3D04-5B97-4042-A79B-55AC26CB5F7C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ДЕКАБРЬ_ЦЗ" sheetId="1" r:id="rId1"/>
    <sheet name="Лист2" sheetId="4" state="hidden" r:id="rId2"/>
  </sheets>
  <definedNames>
    <definedName name="_xlnm.Print_Area" localSheetId="0">ДЕКАБРЬ_ЦЗ!$A$1:$Q$22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19" i="1" l="1"/>
  <c r="K22" i="1"/>
  <c r="L22" i="1"/>
  <c r="M22" i="1"/>
  <c r="N22" i="1"/>
  <c r="O22" i="1"/>
  <c r="J22" i="1"/>
  <c r="L19" i="1"/>
  <c r="M19" i="1"/>
  <c r="N19" i="1"/>
  <c r="O19" i="1"/>
  <c r="J19" i="1"/>
  <c r="K18" i="1"/>
  <c r="L18" i="1"/>
  <c r="M18" i="1"/>
  <c r="N18" i="1"/>
  <c r="O18" i="1"/>
  <c r="J18" i="1"/>
  <c r="K17" i="1"/>
  <c r="K16" i="1"/>
  <c r="L16" i="1"/>
  <c r="M16" i="1"/>
  <c r="N16" i="1"/>
  <c r="O16" i="1"/>
  <c r="J16" i="1"/>
  <c r="K15" i="1"/>
  <c r="K13" i="1"/>
  <c r="K14" i="1" s="1"/>
  <c r="L14" i="1"/>
  <c r="M14" i="1"/>
  <c r="N14" i="1"/>
  <c r="O14" i="1"/>
  <c r="J14" i="1"/>
  <c r="K12" i="1"/>
  <c r="K11" i="1"/>
  <c r="K10" i="1"/>
  <c r="K9" i="1"/>
  <c r="L9" i="1"/>
  <c r="M9" i="1"/>
  <c r="N9" i="1"/>
  <c r="O9" i="1"/>
  <c r="J9" i="1"/>
  <c r="K8" i="1"/>
  <c r="K7" i="1"/>
  <c r="K6" i="1"/>
</calcChain>
</file>

<file path=xl/sharedStrings.xml><?xml version="1.0" encoding="utf-8"?>
<sst xmlns="http://schemas.openxmlformats.org/spreadsheetml/2006/main" count="107" uniqueCount="60">
  <si>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</si>
  <si>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</si>
  <si>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</si>
  <si>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</si>
  <si>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</si>
  <si>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</si>
  <si>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</si>
  <si>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</si>
  <si>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</si>
  <si>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</si>
  <si>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</si>
  <si>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</si>
  <si>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</si>
  <si>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</si>
  <si>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</si>
  <si>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</si>
  <si>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</si>
  <si>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областной
бюджет, руб.</t>
  </si>
  <si>
    <t>местный
бюджет, руб.</t>
  </si>
  <si>
    <t>-</t>
  </si>
  <si>
    <t>0_ закупок в рамках нац.проектов</t>
  </si>
  <si>
    <t>федеральный 
бюджет, руб.</t>
  </si>
  <si>
    <t>Согласовано:
Директор МКУ "Центр компетенции в сфере бухгалтерского учета и муниципального заказа" 
О.А. Быкова</t>
  </si>
  <si>
    <t>0  закупок в рамках гос.программы</t>
  </si>
  <si>
    <t>Администрация Долгоруковского муниципального района</t>
  </si>
  <si>
    <t>38.21.10.000</t>
  </si>
  <si>
    <t>Ремонт автомобильных дорог общего пользования местного значения по ул. Соборная в с. Свишни; ул. Южная в с. Стегаловка; ул. Ленина в с. Долгоруково Долгоруковского района Липецкой области</t>
  </si>
  <si>
    <t>Выполнение работ по зимнему содержанию автомобильных дорог общего пользования местного значения</t>
  </si>
  <si>
    <t>42.11.20.300</t>
  </si>
  <si>
    <t>Всего 1 закупка</t>
  </si>
  <si>
    <t>МБУ ДО "Центр дополнительного образования детей" с.Долгоруково</t>
  </si>
  <si>
    <t>Всего 2 закупки</t>
  </si>
  <si>
    <t>МБДОУ детский сад "Солнышко" с.Долгоруково</t>
  </si>
  <si>
    <t>Выполнение работ по проведению испытаний и измерений в электроустановках зданий</t>
  </si>
  <si>
    <t>декабрь</t>
  </si>
  <si>
    <t>МБОУ лицей с.Долгоруково</t>
  </si>
  <si>
    <t>253480700904848060100100260013101244</t>
  </si>
  <si>
    <t>Мебель ученическая</t>
  </si>
  <si>
    <t>31.01.11.150</t>
  </si>
  <si>
    <t>Поставка манекенов</t>
  </si>
  <si>
    <t>253480600118048060100100770013299244</t>
  </si>
  <si>
    <t>32.99.53.199</t>
  </si>
  <si>
    <t>Поставка мебели</t>
  </si>
  <si>
    <t>253480600118048060100100760013101244</t>
  </si>
  <si>
    <t>31.01.12.139</t>
  </si>
  <si>
    <t>253480600118048060100100780012894244</t>
  </si>
  <si>
    <t>Распошивальная машина</t>
  </si>
  <si>
    <t>28.94.24.000</t>
  </si>
  <si>
    <t>Всего 4 закупки</t>
  </si>
  <si>
    <t>Маты спортивные</t>
  </si>
  <si>
    <t>253480600118048060100100790013230244</t>
  </si>
  <si>
    <t>32.30.14.119</t>
  </si>
  <si>
    <t>253480601626848060100100330013821244</t>
  </si>
  <si>
    <t>Итого 9 закупок для 4 заказчиков, в т.ч.</t>
  </si>
  <si>
    <t>9 закупок, относящиеся к категории "Прочие"</t>
  </si>
  <si>
    <t>253480600097348060100100530014211244</t>
  </si>
  <si>
    <t>253480600097348060100100520014211244</t>
  </si>
  <si>
    <t>253480600097348060100100540014211244</t>
  </si>
  <si>
    <r>
      <t xml:space="preserve">График централизованного определения поставщика (подрядчика, исполнителя) закупок товаров (работ, услуг) на декабрь 2025 года, 
осуществляемого МКУ "Центр компетенции в сфере бухгалтерского учета и муниципального заказа" Долгоруковского муниципального района
по состоянию на 05.12.2025 года
</t>
    </r>
    <r>
      <rPr>
        <b/>
        <i/>
        <sz val="24"/>
        <color rgb="FFFF0000"/>
        <rFont val="Times New Roman"/>
        <family val="1"/>
        <charset val="204"/>
      </rPr>
      <t>(версия 1)</t>
    </r>
  </si>
  <si>
    <t>запрос котировок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</si>
</sst>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[$-419]mmmm\ yyyy;@"/>
    <numFmt numFmtId="166" formatCode="0.0"/>
  </numFmts>
  <fonts count="20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i/>
      <sz val="24"/>
      <color rgb="FFFF0000"/>
      <name val="Times New Roman"/>
      <family val="1"/>
      <charset val="204"/>
    </font>
    <font>
      <sz val="10"/>
      <name val="Calibri"/>
      <family val="2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rgb="FFA5A5A5"/>
      </left>
      <right style="thin">
        <color rgb="FFA5A5A5"/>
      </right>
      <top style="thin">
        <color rgb="FFA5A5A5"/>
      </top>
      <bottom style="thin">
        <color rgb="FFA5A5A5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  <xf numFmtId="0" fontId="19" fillId="0" borderId="29" applyNumberFormat="0" applyProtection="0">
      <alignment horizontal="left" vertical="top" wrapText="1"/>
    </xf>
  </cellStyleXfs>
  <cellXfs count="85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" fontId="2" fillId="0" borderId="0" xfId="0" applyNumberFormat="1" applyFont="1"/>
    <xf numFmtId="0" fontId="7" fillId="0" borderId="0" xfId="0" applyFont="1" applyAlignment="1">
      <alignment horizontal="center" vertical="center" wrapText="1"/>
    </xf>
    <xf numFmtId="0" fontId="9" fillId="6" borderId="3" xfId="0" applyFont="1" applyFill="1" applyBorder="1" applyAlignment="1">
      <alignment vertical="center"/>
    </xf>
    <xf numFmtId="0" fontId="9" fillId="6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vertical="center"/>
    </xf>
    <xf numFmtId="0" fontId="11" fillId="0" borderId="6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4" fontId="9" fillId="6" borderId="2" xfId="0" applyNumberFormat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vertical="center"/>
    </xf>
    <xf numFmtId="4" fontId="10" fillId="5" borderId="2" xfId="0" applyNumberFormat="1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2" fillId="6" borderId="4" xfId="0" applyNumberFormat="1" applyFont="1" applyFill="1" applyBorder="1" applyAlignment="1">
      <alignment horizontal="center" vertical="center"/>
    </xf>
    <xf numFmtId="4" fontId="2" fillId="5" borderId="4" xfId="0" applyNumberFormat="1" applyFont="1" applyFill="1" applyBorder="1" applyAlignment="1">
      <alignment horizontal="center" vertical="center"/>
    </xf>
    <xf numFmtId="4" fontId="11" fillId="0" borderId="6" xfId="0" applyNumberFormat="1" applyFont="1" applyFill="1" applyBorder="1" applyAlignment="1">
      <alignment horizontal="center" vertical="center"/>
    </xf>
    <xf numFmtId="4" fontId="2" fillId="0" borderId="6" xfId="0" applyNumberFormat="1" applyFont="1" applyBorder="1" applyAlignment="1">
      <alignment horizontal="center" vertical="center"/>
    </xf>
    <xf numFmtId="4" fontId="2" fillId="0" borderId="7" xfId="0" applyNumberFormat="1" applyFont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2" fillId="0" borderId="0" xfId="0" applyFont="1"/>
    <xf numFmtId="0" fontId="2" fillId="3" borderId="0" xfId="0" applyFont="1" applyFill="1"/>
    <xf numFmtId="166" fontId="14" fillId="2" borderId="11" xfId="0" applyNumberFormat="1" applyFont="1" applyFill="1" applyBorder="1" applyAlignment="1">
      <alignment horizontal="center" vertical="center" wrapText="1"/>
    </xf>
    <xf numFmtId="0" fontId="14" fillId="0" borderId="0" xfId="0" applyFont="1"/>
    <xf numFmtId="4" fontId="14" fillId="2" borderId="11" xfId="0" applyNumberFormat="1" applyFont="1" applyFill="1" applyBorder="1" applyAlignment="1">
      <alignment horizontal="center" vertical="center" wrapText="1"/>
    </xf>
    <xf numFmtId="0" fontId="14" fillId="2" borderId="12" xfId="0" applyFont="1" applyFill="1" applyBorder="1"/>
    <xf numFmtId="0" fontId="2" fillId="0" borderId="0" xfId="0" applyFont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 wrapText="1"/>
    </xf>
    <xf numFmtId="0" fontId="14" fillId="2" borderId="11" xfId="0" applyFont="1" applyFill="1" applyBorder="1"/>
    <xf numFmtId="166" fontId="14" fillId="2" borderId="11" xfId="0" applyNumberFormat="1" applyFont="1" applyFill="1" applyBorder="1" applyAlignment="1">
      <alignment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165" fontId="16" fillId="0" borderId="2" xfId="0" applyNumberFormat="1" applyFont="1" applyBorder="1" applyAlignment="1">
      <alignment horizontal="center" vertical="center" wrapText="1"/>
    </xf>
    <xf numFmtId="0" fontId="1" fillId="4" borderId="9" xfId="0" applyFont="1" applyFill="1" applyBorder="1" applyAlignment="1">
      <alignment horizontal="center" vertical="center" wrapText="1"/>
    </xf>
    <xf numFmtId="0" fontId="1" fillId="4" borderId="9" xfId="0" applyFont="1" applyFill="1" applyBorder="1" applyAlignment="1">
      <alignment horizontal="right" vertical="center" wrapText="1"/>
    </xf>
    <xf numFmtId="4" fontId="8" fillId="4" borderId="9" xfId="0" applyNumberFormat="1" applyFont="1" applyFill="1" applyBorder="1" applyAlignment="1">
      <alignment horizontal="center" vertical="center" wrapText="1"/>
    </xf>
    <xf numFmtId="4" fontId="2" fillId="4" borderId="9" xfId="0" applyNumberFormat="1" applyFont="1" applyFill="1" applyBorder="1" applyAlignment="1">
      <alignment horizontal="center" vertical="center"/>
    </xf>
    <xf numFmtId="4" fontId="2" fillId="4" borderId="10" xfId="0" applyNumberFormat="1" applyFont="1" applyFill="1" applyBorder="1" applyAlignment="1">
      <alignment horizontal="center" vertical="center"/>
    </xf>
    <xf numFmtId="4" fontId="15" fillId="0" borderId="0" xfId="0" applyNumberFormat="1" applyFont="1" applyAlignment="1">
      <alignment horizontal="left" vertical="top"/>
    </xf>
    <xf numFmtId="4" fontId="16" fillId="0" borderId="2" xfId="0" applyNumberFormat="1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6" fillId="2" borderId="14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1" fillId="4" borderId="8" xfId="0" applyFont="1" applyFill="1" applyBorder="1" applyAlignment="1">
      <alignment horizontal="left" vertical="center" wrapText="1"/>
    </xf>
    <xf numFmtId="0" fontId="1" fillId="4" borderId="9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3" fillId="3" borderId="21" xfId="0" applyFont="1" applyFill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3" borderId="20" xfId="0" applyFont="1" applyFill="1" applyBorder="1" applyAlignment="1">
      <alignment horizontal="center" vertical="center" wrapText="1"/>
    </xf>
    <xf numFmtId="0" fontId="13" fillId="3" borderId="27" xfId="0" applyFont="1" applyFill="1" applyBorder="1" applyAlignment="1">
      <alignment horizontal="center" vertical="center" wrapText="1"/>
    </xf>
    <xf numFmtId="166" fontId="14" fillId="2" borderId="21" xfId="0" applyNumberFormat="1" applyFont="1" applyFill="1" applyBorder="1" applyAlignment="1">
      <alignment horizontal="left" vertical="center" wrapText="1"/>
    </xf>
    <xf numFmtId="166" fontId="14" fillId="2" borderId="22" xfId="0" applyNumberFormat="1" applyFont="1" applyFill="1" applyBorder="1" applyAlignment="1">
      <alignment horizontal="left" vertical="center" wrapText="1"/>
    </xf>
    <xf numFmtId="0" fontId="16" fillId="0" borderId="14" xfId="0" applyFont="1" applyBorder="1" applyAlignment="1">
      <alignment horizontal="center" vertical="center" wrapText="1" shrinkToFit="1"/>
    </xf>
    <xf numFmtId="0" fontId="16" fillId="0" borderId="30" xfId="0" applyFont="1" applyBorder="1" applyAlignment="1">
      <alignment horizontal="center" vertical="center" wrapText="1" shrinkToFit="1"/>
    </xf>
    <xf numFmtId="0" fontId="16" fillId="0" borderId="14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top" wrapText="1"/>
    </xf>
    <xf numFmtId="0" fontId="0" fillId="0" borderId="0" xfId="0" applyAlignment="1">
      <alignment wrapText="1"/>
    </xf>
    <xf numFmtId="4" fontId="6" fillId="2" borderId="14" xfId="0" applyNumberFormat="1" applyFont="1" applyFill="1" applyBorder="1" applyAlignment="1">
      <alignment horizontal="center" vertical="center" wrapText="1"/>
    </xf>
    <xf numFmtId="4" fontId="6" fillId="2" borderId="15" xfId="0" applyNumberFormat="1" applyFont="1" applyFill="1" applyBorder="1" applyAlignment="1">
      <alignment horizontal="center" vertical="center" wrapText="1"/>
    </xf>
    <xf numFmtId="4" fontId="6" fillId="2" borderId="17" xfId="0" applyNumberFormat="1" applyFont="1" applyFill="1" applyBorder="1" applyAlignment="1">
      <alignment horizontal="center" vertical="center" wrapText="1"/>
    </xf>
    <xf numFmtId="4" fontId="6" fillId="2" borderId="19" xfId="0" applyNumberFormat="1" applyFont="1" applyFill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4" fontId="6" fillId="2" borderId="24" xfId="0" applyNumberFormat="1" applyFont="1" applyFill="1" applyBorder="1" applyAlignment="1">
      <alignment horizontal="center" vertical="center" wrapText="1"/>
    </xf>
    <xf numFmtId="4" fontId="6" fillId="2" borderId="25" xfId="0" applyNumberFormat="1" applyFont="1" applyFill="1" applyBorder="1" applyAlignment="1">
      <alignment horizontal="center" vertical="center" wrapText="1"/>
    </xf>
    <xf numFmtId="4" fontId="6" fillId="2" borderId="26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49" fontId="6" fillId="2" borderId="14" xfId="0" applyNumberFormat="1" applyFont="1" applyFill="1" applyBorder="1" applyAlignment="1">
      <alignment horizontal="center" vertical="center" wrapText="1"/>
    </xf>
    <xf numFmtId="49" fontId="6" fillId="2" borderId="15" xfId="0" applyNumberFormat="1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</cellXfs>
  <cellStyles count="8">
    <cellStyle name="Data" xfId="7" xr:uid="{00000000-0005-0000-0000-000000000000}"/>
    <cellStyle name="xl191" xfId="4" xr:uid="{00000000-0005-0000-0000-000001000000}"/>
    <cellStyle name="xl198" xfId="3" xr:uid="{00000000-0005-0000-0000-000002000000}"/>
    <cellStyle name="xl199" xfId="1" xr:uid="{00000000-0005-0000-0000-000003000000}"/>
    <cellStyle name="xl200" xfId="2" xr:uid="{00000000-0005-0000-0000-000004000000}"/>
    <cellStyle name="Обычный" xfId="0" builtinId="0"/>
    <cellStyle name="Обычный 2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90"/>
  <sheetViews>
    <sheetView tabSelected="1" zoomScale="50" zoomScaleNormal="50" zoomScaleSheetLayoutView="50" workbookViewId="0">
      <selection activeCell="L23" sqref="L23"/>
    </sheetView>
  </sheetViews>
  <sheetFormatPr defaultColWidth="9.140625" defaultRowHeight="15" x14ac:dyDescent="0.25"/>
  <cols>
    <col min="1" max="1" width="9.140625" style="35"/>
    <col min="2" max="2" width="41.42578125" style="5" customWidth="1"/>
    <col min="3" max="3" width="22.85546875" style="5" customWidth="1"/>
    <col min="4" max="4" width="70.140625" style="35" customWidth="1"/>
    <col min="5" max="6" width="32.85546875" style="35" customWidth="1"/>
    <col min="7" max="7" width="32.85546875" style="2" customWidth="1"/>
    <col min="8" max="8" width="54" style="3" customWidth="1"/>
    <col min="9" max="9" width="41" style="35" customWidth="1"/>
    <col min="10" max="15" width="28.42578125" style="4" customWidth="1"/>
    <col min="16" max="16" width="28.28515625" style="4" hidden="1" customWidth="1"/>
    <col min="17" max="17" width="26.5703125" style="4" customWidth="1"/>
    <col min="18" max="18" width="16.28515625" style="1" bestFit="1" customWidth="1"/>
    <col min="19" max="16384" width="9.140625" style="1"/>
  </cols>
  <sheetData>
    <row r="1" spans="1:17" ht="105.75" customHeight="1" x14ac:dyDescent="0.25">
      <c r="M1" s="49"/>
      <c r="N1" s="70" t="s">
        <v>22</v>
      </c>
      <c r="O1" s="71"/>
      <c r="P1" s="71"/>
      <c r="Q1" s="71"/>
    </row>
    <row r="2" spans="1:17" ht="129.75" customHeight="1" thickBot="1" x14ac:dyDescent="0.3">
      <c r="A2" s="76" t="s">
        <v>58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</row>
    <row r="3" spans="1:17" ht="67.900000000000006" customHeight="1" x14ac:dyDescent="0.25">
      <c r="A3" s="80" t="s">
        <v>0</v>
      </c>
      <c r="B3" s="52" t="s">
        <v>1</v>
      </c>
      <c r="C3" s="52" t="s">
        <v>9</v>
      </c>
      <c r="D3" s="52" t="s">
        <v>15</v>
      </c>
      <c r="E3" s="52" t="s">
        <v>2</v>
      </c>
      <c r="F3" s="52" t="s">
        <v>6</v>
      </c>
      <c r="G3" s="52" t="s">
        <v>7</v>
      </c>
      <c r="H3" s="82" t="s">
        <v>3</v>
      </c>
      <c r="I3" s="52" t="s">
        <v>4</v>
      </c>
      <c r="J3" s="72" t="s">
        <v>5</v>
      </c>
      <c r="K3" s="77" t="s">
        <v>14</v>
      </c>
      <c r="L3" s="78"/>
      <c r="M3" s="78"/>
      <c r="N3" s="78"/>
      <c r="O3" s="79"/>
      <c r="P3" s="72" t="s">
        <v>8</v>
      </c>
      <c r="Q3" s="74" t="s">
        <v>16</v>
      </c>
    </row>
    <row r="4" spans="1:17" ht="139.15" customHeight="1" thickBot="1" x14ac:dyDescent="0.3">
      <c r="A4" s="81"/>
      <c r="B4" s="53"/>
      <c r="C4" s="53"/>
      <c r="D4" s="53"/>
      <c r="E4" s="53"/>
      <c r="F4" s="53"/>
      <c r="G4" s="53"/>
      <c r="H4" s="83"/>
      <c r="I4" s="53"/>
      <c r="J4" s="73"/>
      <c r="K4" s="36" t="s">
        <v>12</v>
      </c>
      <c r="L4" s="36" t="s">
        <v>21</v>
      </c>
      <c r="M4" s="36" t="s">
        <v>17</v>
      </c>
      <c r="N4" s="36" t="s">
        <v>18</v>
      </c>
      <c r="O4" s="36" t="s">
        <v>13</v>
      </c>
      <c r="P4" s="73"/>
      <c r="Q4" s="75"/>
    </row>
    <row r="5" spans="1:17" s="30" customFormat="1" ht="60" customHeight="1" thickBot="1" x14ac:dyDescent="0.3">
      <c r="A5" s="58" t="s">
        <v>34</v>
      </c>
      <c r="B5" s="59"/>
      <c r="C5" s="59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1"/>
    </row>
    <row r="6" spans="1:17" s="29" customFormat="1" ht="98.25" customHeight="1" x14ac:dyDescent="0.25">
      <c r="A6" s="39">
        <v>1</v>
      </c>
      <c r="B6" s="64" t="s">
        <v>24</v>
      </c>
      <c r="C6" s="66">
        <v>4806000973</v>
      </c>
      <c r="D6" s="40" t="s">
        <v>27</v>
      </c>
      <c r="E6" s="40" t="s">
        <v>19</v>
      </c>
      <c r="F6" s="40" t="s">
        <v>19</v>
      </c>
      <c r="G6" s="40" t="s">
        <v>19</v>
      </c>
      <c r="H6" s="41" t="s">
        <v>55</v>
      </c>
      <c r="I6" s="40" t="s">
        <v>28</v>
      </c>
      <c r="J6" s="50">
        <v>1453393.04</v>
      </c>
      <c r="K6" s="50">
        <f>SUM(L6:O6)</f>
        <v>1453393.04</v>
      </c>
      <c r="L6" s="42">
        <v>0</v>
      </c>
      <c r="M6" s="42">
        <v>0</v>
      </c>
      <c r="N6" s="50">
        <v>1453393.04</v>
      </c>
      <c r="O6" s="42">
        <v>0</v>
      </c>
      <c r="P6" s="43" t="s">
        <v>34</v>
      </c>
      <c r="Q6" s="84" t="s">
        <v>59</v>
      </c>
    </row>
    <row r="7" spans="1:17" s="29" customFormat="1" ht="98.25" customHeight="1" x14ac:dyDescent="0.25">
      <c r="A7" s="39">
        <v>2</v>
      </c>
      <c r="B7" s="65"/>
      <c r="C7" s="67"/>
      <c r="D7" s="40" t="s">
        <v>27</v>
      </c>
      <c r="E7" s="40" t="s">
        <v>19</v>
      </c>
      <c r="F7" s="40" t="s">
        <v>19</v>
      </c>
      <c r="G7" s="40" t="s">
        <v>19</v>
      </c>
      <c r="H7" s="41" t="s">
        <v>56</v>
      </c>
      <c r="I7" s="40" t="s">
        <v>28</v>
      </c>
      <c r="J7" s="50">
        <v>1048899.53</v>
      </c>
      <c r="K7" s="50">
        <f>SUM(L7:O7)</f>
        <v>1048899.53</v>
      </c>
      <c r="L7" s="42">
        <v>0</v>
      </c>
      <c r="M7" s="42">
        <v>0</v>
      </c>
      <c r="N7" s="50">
        <v>1048899.53</v>
      </c>
      <c r="O7" s="42">
        <v>0</v>
      </c>
      <c r="P7" s="43" t="s">
        <v>34</v>
      </c>
      <c r="Q7" s="84" t="s">
        <v>59</v>
      </c>
    </row>
    <row r="8" spans="1:17" s="29" customFormat="1" ht="98.25" customHeight="1" thickBot="1" x14ac:dyDescent="0.3">
      <c r="A8" s="39">
        <v>3</v>
      </c>
      <c r="B8" s="65"/>
      <c r="C8" s="68"/>
      <c r="D8" s="40" t="s">
        <v>26</v>
      </c>
      <c r="E8" s="40" t="s">
        <v>19</v>
      </c>
      <c r="F8" s="40" t="s">
        <v>19</v>
      </c>
      <c r="G8" s="40" t="s">
        <v>19</v>
      </c>
      <c r="H8" s="41" t="s">
        <v>57</v>
      </c>
      <c r="I8" s="40" t="s">
        <v>28</v>
      </c>
      <c r="J8" s="50">
        <v>1628728.98</v>
      </c>
      <c r="K8" s="50">
        <f>SUM(L8:O8)</f>
        <v>1628728.98</v>
      </c>
      <c r="L8" s="42">
        <v>0</v>
      </c>
      <c r="M8" s="42">
        <v>0</v>
      </c>
      <c r="N8" s="50">
        <v>1628728.98</v>
      </c>
      <c r="O8" s="42">
        <v>0</v>
      </c>
      <c r="P8" s="43" t="s">
        <v>34</v>
      </c>
      <c r="Q8" s="84" t="s">
        <v>59</v>
      </c>
    </row>
    <row r="9" spans="1:17" s="32" customFormat="1" ht="32.25" customHeight="1" thickBot="1" x14ac:dyDescent="0.35">
      <c r="A9" s="62" t="s">
        <v>31</v>
      </c>
      <c r="B9" s="63"/>
      <c r="C9" s="38"/>
      <c r="D9" s="38"/>
      <c r="E9" s="31"/>
      <c r="F9" s="31"/>
      <c r="G9" s="31"/>
      <c r="H9" s="31"/>
      <c r="I9" s="31"/>
      <c r="J9" s="33">
        <f>J6+J7+J8</f>
        <v>4131021.5500000003</v>
      </c>
      <c r="K9" s="33">
        <f t="shared" ref="K9:O9" si="0">K6+K7+K8</f>
        <v>4131021.5500000003</v>
      </c>
      <c r="L9" s="33">
        <f t="shared" si="0"/>
        <v>0</v>
      </c>
      <c r="M9" s="33">
        <f t="shared" si="0"/>
        <v>0</v>
      </c>
      <c r="N9" s="33">
        <f t="shared" si="0"/>
        <v>4131021.5500000003</v>
      </c>
      <c r="O9" s="33">
        <f t="shared" si="0"/>
        <v>0</v>
      </c>
      <c r="P9" s="37"/>
      <c r="Q9" s="34"/>
    </row>
    <row r="10" spans="1:17" s="29" customFormat="1" ht="98.25" customHeight="1" x14ac:dyDescent="0.25">
      <c r="A10" s="39">
        <v>1</v>
      </c>
      <c r="B10" s="66" t="s">
        <v>35</v>
      </c>
      <c r="C10" s="66">
        <v>4806002089</v>
      </c>
      <c r="D10" s="40" t="s">
        <v>39</v>
      </c>
      <c r="E10" s="40" t="s">
        <v>19</v>
      </c>
      <c r="F10" s="40" t="s">
        <v>19</v>
      </c>
      <c r="G10" s="40" t="s">
        <v>19</v>
      </c>
      <c r="H10" s="41" t="s">
        <v>40</v>
      </c>
      <c r="I10" s="40" t="s">
        <v>41</v>
      </c>
      <c r="J10" s="50">
        <v>114720</v>
      </c>
      <c r="K10" s="50">
        <f>SUM(L10:O10)</f>
        <v>114720</v>
      </c>
      <c r="L10" s="42">
        <v>0</v>
      </c>
      <c r="M10" s="42">
        <v>0</v>
      </c>
      <c r="N10" s="50">
        <v>114720</v>
      </c>
      <c r="O10" s="42">
        <v>0</v>
      </c>
      <c r="P10" s="43" t="s">
        <v>34</v>
      </c>
      <c r="Q10" s="84" t="s">
        <v>59</v>
      </c>
    </row>
    <row r="11" spans="1:17" s="29" customFormat="1" ht="98.25" customHeight="1" x14ac:dyDescent="0.25">
      <c r="A11" s="39">
        <v>2</v>
      </c>
      <c r="B11" s="68"/>
      <c r="C11" s="68"/>
      <c r="D11" s="40" t="s">
        <v>42</v>
      </c>
      <c r="E11" s="40" t="s">
        <v>19</v>
      </c>
      <c r="F11" s="40" t="s">
        <v>19</v>
      </c>
      <c r="G11" s="40" t="s">
        <v>19</v>
      </c>
      <c r="H11" s="41" t="s">
        <v>43</v>
      </c>
      <c r="I11" s="40" t="s">
        <v>44</v>
      </c>
      <c r="J11" s="50">
        <v>87276.67</v>
      </c>
      <c r="K11" s="50">
        <f>SUM(L11:O11)</f>
        <v>87276.67</v>
      </c>
      <c r="L11" s="42">
        <v>0</v>
      </c>
      <c r="M11" s="42">
        <v>0</v>
      </c>
      <c r="N11" s="50">
        <v>87276.67</v>
      </c>
      <c r="O11" s="42">
        <v>0</v>
      </c>
      <c r="P11" s="43" t="s">
        <v>34</v>
      </c>
      <c r="Q11" s="84" t="s">
        <v>59</v>
      </c>
    </row>
    <row r="12" spans="1:17" s="29" customFormat="1" ht="98.25" customHeight="1" x14ac:dyDescent="0.25">
      <c r="A12" s="39">
        <v>3</v>
      </c>
      <c r="B12" s="68"/>
      <c r="C12" s="68"/>
      <c r="D12" s="40" t="s">
        <v>46</v>
      </c>
      <c r="E12" s="40" t="s">
        <v>19</v>
      </c>
      <c r="F12" s="40" t="s">
        <v>19</v>
      </c>
      <c r="G12" s="40" t="s">
        <v>19</v>
      </c>
      <c r="H12" s="41" t="s">
        <v>45</v>
      </c>
      <c r="I12" s="40" t="s">
        <v>47</v>
      </c>
      <c r="J12" s="50">
        <v>50024</v>
      </c>
      <c r="K12" s="50">
        <f>SUM(L12:O12)</f>
        <v>50024</v>
      </c>
      <c r="L12" s="42">
        <v>0</v>
      </c>
      <c r="M12" s="42">
        <v>0</v>
      </c>
      <c r="N12" s="50">
        <v>50024</v>
      </c>
      <c r="O12" s="42">
        <v>0</v>
      </c>
      <c r="P12" s="43" t="s">
        <v>34</v>
      </c>
      <c r="Q12" s="84" t="s">
        <v>59</v>
      </c>
    </row>
    <row r="13" spans="1:17" s="29" customFormat="1" ht="98.25" customHeight="1" thickBot="1" x14ac:dyDescent="0.3">
      <c r="A13" s="39">
        <v>4</v>
      </c>
      <c r="B13" s="69"/>
      <c r="C13" s="69"/>
      <c r="D13" s="40" t="s">
        <v>49</v>
      </c>
      <c r="E13" s="40" t="s">
        <v>19</v>
      </c>
      <c r="F13" s="40" t="s">
        <v>19</v>
      </c>
      <c r="G13" s="40" t="s">
        <v>19</v>
      </c>
      <c r="H13" s="41" t="s">
        <v>50</v>
      </c>
      <c r="I13" s="40" t="s">
        <v>51</v>
      </c>
      <c r="J13" s="50">
        <v>58361.36</v>
      </c>
      <c r="K13" s="50">
        <f>SUM(L13:O13)</f>
        <v>58361.36</v>
      </c>
      <c r="L13" s="42">
        <v>0</v>
      </c>
      <c r="M13" s="42">
        <v>0</v>
      </c>
      <c r="N13" s="50">
        <v>58361.36</v>
      </c>
      <c r="O13" s="42">
        <v>0</v>
      </c>
      <c r="P13" s="43" t="s">
        <v>34</v>
      </c>
      <c r="Q13" s="84" t="s">
        <v>59</v>
      </c>
    </row>
    <row r="14" spans="1:17" s="32" customFormat="1" ht="32.25" customHeight="1" thickBot="1" x14ac:dyDescent="0.35">
      <c r="A14" s="62" t="s">
        <v>48</v>
      </c>
      <c r="B14" s="63"/>
      <c r="C14" s="38"/>
      <c r="D14" s="38"/>
      <c r="E14" s="31"/>
      <c r="F14" s="31"/>
      <c r="G14" s="31"/>
      <c r="H14" s="31"/>
      <c r="I14" s="31"/>
      <c r="J14" s="33">
        <f>J10+J11+J12+J13</f>
        <v>310382.02999999997</v>
      </c>
      <c r="K14" s="33">
        <f t="shared" ref="K14:O14" si="1">K10+K11+K12+K13</f>
        <v>310382.02999999997</v>
      </c>
      <c r="L14" s="33">
        <f t="shared" si="1"/>
        <v>0</v>
      </c>
      <c r="M14" s="33">
        <f t="shared" si="1"/>
        <v>0</v>
      </c>
      <c r="N14" s="33">
        <f t="shared" si="1"/>
        <v>310382.02999999997</v>
      </c>
      <c r="O14" s="33">
        <f t="shared" si="1"/>
        <v>0</v>
      </c>
      <c r="P14" s="37"/>
      <c r="Q14" s="34"/>
    </row>
    <row r="15" spans="1:17" s="29" customFormat="1" ht="98.25" customHeight="1" thickBot="1" x14ac:dyDescent="0.3">
      <c r="A15" s="39">
        <v>1</v>
      </c>
      <c r="B15" s="40" t="s">
        <v>32</v>
      </c>
      <c r="C15" s="40">
        <v>4806016268</v>
      </c>
      <c r="D15" s="40" t="s">
        <v>33</v>
      </c>
      <c r="E15" s="40" t="s">
        <v>19</v>
      </c>
      <c r="F15" s="40" t="s">
        <v>19</v>
      </c>
      <c r="G15" s="40" t="s">
        <v>19</v>
      </c>
      <c r="H15" s="41" t="s">
        <v>52</v>
      </c>
      <c r="I15" s="40" t="s">
        <v>25</v>
      </c>
      <c r="J15" s="50">
        <v>131160</v>
      </c>
      <c r="K15" s="50">
        <f>SUM(L15:O15)</f>
        <v>131160</v>
      </c>
      <c r="L15" s="42">
        <v>0</v>
      </c>
      <c r="M15" s="42">
        <v>0</v>
      </c>
      <c r="N15" s="50">
        <v>131160</v>
      </c>
      <c r="O15" s="42">
        <v>0</v>
      </c>
      <c r="P15" s="43" t="s">
        <v>34</v>
      </c>
      <c r="Q15" s="84" t="s">
        <v>59</v>
      </c>
    </row>
    <row r="16" spans="1:17" s="32" customFormat="1" ht="32.25" customHeight="1" thickBot="1" x14ac:dyDescent="0.35">
      <c r="A16" s="62" t="s">
        <v>29</v>
      </c>
      <c r="B16" s="63"/>
      <c r="C16" s="38"/>
      <c r="D16" s="38"/>
      <c r="E16" s="31"/>
      <c r="F16" s="31"/>
      <c r="G16" s="31"/>
      <c r="H16" s="31"/>
      <c r="I16" s="31"/>
      <c r="J16" s="33">
        <f>J15</f>
        <v>131160</v>
      </c>
      <c r="K16" s="33">
        <f>K15</f>
        <v>131160</v>
      </c>
      <c r="L16" s="33">
        <f t="shared" ref="K16:O16" si="2">L15</f>
        <v>0</v>
      </c>
      <c r="M16" s="33">
        <f t="shared" si="2"/>
        <v>0</v>
      </c>
      <c r="N16" s="33">
        <f t="shared" si="2"/>
        <v>131160</v>
      </c>
      <c r="O16" s="33">
        <f t="shared" si="2"/>
        <v>0</v>
      </c>
      <c r="P16" s="37"/>
      <c r="Q16" s="34"/>
    </row>
    <row r="17" spans="1:17" s="29" customFormat="1" ht="98.25" customHeight="1" thickBot="1" x14ac:dyDescent="0.3">
      <c r="A17" s="39">
        <v>1</v>
      </c>
      <c r="B17" s="51" t="s">
        <v>30</v>
      </c>
      <c r="C17" s="51">
        <v>4806002089</v>
      </c>
      <c r="D17" s="40" t="s">
        <v>37</v>
      </c>
      <c r="E17" s="40" t="s">
        <v>19</v>
      </c>
      <c r="F17" s="40" t="s">
        <v>19</v>
      </c>
      <c r="G17" s="40" t="s">
        <v>19</v>
      </c>
      <c r="H17" s="41" t="s">
        <v>36</v>
      </c>
      <c r="I17" s="40" t="s">
        <v>38</v>
      </c>
      <c r="J17" s="50">
        <v>111860.08</v>
      </c>
      <c r="K17" s="50">
        <f>SUM(L17:O17)</f>
        <v>111860.08</v>
      </c>
      <c r="L17" s="42">
        <v>0</v>
      </c>
      <c r="M17" s="42">
        <v>0</v>
      </c>
      <c r="N17" s="50">
        <v>111860.08</v>
      </c>
      <c r="O17" s="42">
        <v>0</v>
      </c>
      <c r="P17" s="43" t="s">
        <v>34</v>
      </c>
      <c r="Q17" s="84" t="s">
        <v>59</v>
      </c>
    </row>
    <row r="18" spans="1:17" s="32" customFormat="1" ht="32.25" customHeight="1" thickBot="1" x14ac:dyDescent="0.35">
      <c r="A18" s="62" t="s">
        <v>29</v>
      </c>
      <c r="B18" s="63"/>
      <c r="C18" s="38"/>
      <c r="D18" s="38"/>
      <c r="E18" s="31"/>
      <c r="F18" s="31"/>
      <c r="G18" s="31"/>
      <c r="H18" s="31"/>
      <c r="I18" s="31"/>
      <c r="J18" s="33">
        <f>J17</f>
        <v>111860.08</v>
      </c>
      <c r="K18" s="33">
        <f t="shared" ref="K18:O18" si="3">K17</f>
        <v>111860.08</v>
      </c>
      <c r="L18" s="33">
        <f t="shared" si="3"/>
        <v>0</v>
      </c>
      <c r="M18" s="33">
        <f t="shared" si="3"/>
        <v>0</v>
      </c>
      <c r="N18" s="33">
        <f t="shared" si="3"/>
        <v>111860.08</v>
      </c>
      <c r="O18" s="33">
        <f t="shared" si="3"/>
        <v>0</v>
      </c>
      <c r="P18" s="37"/>
      <c r="Q18" s="34"/>
    </row>
    <row r="19" spans="1:17" s="29" customFormat="1" ht="47.25" customHeight="1" x14ac:dyDescent="0.25">
      <c r="A19" s="55" t="s">
        <v>53</v>
      </c>
      <c r="B19" s="56"/>
      <c r="C19" s="56"/>
      <c r="D19" s="56"/>
      <c r="E19" s="44"/>
      <c r="F19" s="44"/>
      <c r="G19" s="44"/>
      <c r="H19" s="45"/>
      <c r="I19" s="45"/>
      <c r="J19" s="46">
        <f>J18+J16+J14+J9</f>
        <v>4684423.66</v>
      </c>
      <c r="K19" s="46">
        <f>K20+K21+K22</f>
        <v>4684423.6600000011</v>
      </c>
      <c r="L19" s="46">
        <f t="shared" ref="K19:O19" si="4">L18+L16+L14+L9</f>
        <v>0</v>
      </c>
      <c r="M19" s="46">
        <f t="shared" si="4"/>
        <v>0</v>
      </c>
      <c r="N19" s="46">
        <f t="shared" si="4"/>
        <v>4684423.66</v>
      </c>
      <c r="O19" s="46">
        <f t="shared" si="4"/>
        <v>0</v>
      </c>
      <c r="P19" s="47"/>
      <c r="Q19" s="48"/>
    </row>
    <row r="20" spans="1:17" s="29" customFormat="1" ht="47.25" customHeight="1" x14ac:dyDescent="0.25">
      <c r="A20" s="8" t="s">
        <v>20</v>
      </c>
      <c r="B20" s="9"/>
      <c r="C20" s="14"/>
      <c r="D20" s="9"/>
      <c r="E20" s="9"/>
      <c r="F20" s="9"/>
      <c r="G20" s="9"/>
      <c r="H20" s="9"/>
      <c r="I20" s="9"/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8"/>
      <c r="Q20" s="20"/>
    </row>
    <row r="21" spans="1:17" s="29" customFormat="1" ht="47.25" customHeight="1" x14ac:dyDescent="0.25">
      <c r="A21" s="10" t="s">
        <v>23</v>
      </c>
      <c r="B21" s="11"/>
      <c r="C21" s="16"/>
      <c r="D21" s="11"/>
      <c r="E21" s="11"/>
      <c r="F21" s="11"/>
      <c r="G21" s="11"/>
      <c r="H21" s="11"/>
      <c r="I21" s="11"/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9"/>
      <c r="Q21" s="21"/>
    </row>
    <row r="22" spans="1:17" s="29" customFormat="1" ht="47.25" customHeight="1" thickBot="1" x14ac:dyDescent="0.3">
      <c r="A22" s="12" t="s">
        <v>54</v>
      </c>
      <c r="B22" s="13"/>
      <c r="C22" s="13"/>
      <c r="D22" s="13"/>
      <c r="E22" s="13"/>
      <c r="F22" s="13"/>
      <c r="G22" s="13"/>
      <c r="H22" s="13"/>
      <c r="I22" s="13"/>
      <c r="J22" s="22">
        <f>J6+J7+J8+J10+J11+J12+J13+J15+J17</f>
        <v>4684423.6600000011</v>
      </c>
      <c r="K22" s="22">
        <f t="shared" ref="K22:O22" si="5">K6+K7+K8+K10+K11+K12+K13+K15+K17</f>
        <v>4684423.6600000011</v>
      </c>
      <c r="L22" s="22">
        <f t="shared" si="5"/>
        <v>0</v>
      </c>
      <c r="M22" s="22">
        <f t="shared" si="5"/>
        <v>0</v>
      </c>
      <c r="N22" s="22">
        <f t="shared" si="5"/>
        <v>4684423.6600000011</v>
      </c>
      <c r="O22" s="22">
        <f t="shared" si="5"/>
        <v>0</v>
      </c>
      <c r="P22" s="23"/>
      <c r="Q22" s="24"/>
    </row>
    <row r="23" spans="1:17" ht="161.44999999999999" customHeight="1" x14ac:dyDescent="0.25">
      <c r="A23" s="25"/>
      <c r="B23" s="26"/>
      <c r="C23" s="26"/>
      <c r="D23" s="26"/>
      <c r="E23" s="26"/>
      <c r="F23" s="26"/>
      <c r="G23" s="26"/>
      <c r="H23" s="26"/>
      <c r="I23" s="26"/>
      <c r="J23" s="27"/>
      <c r="K23" s="27"/>
      <c r="L23" s="28"/>
      <c r="M23" s="28"/>
      <c r="N23" s="28"/>
      <c r="O23" s="28"/>
      <c r="P23" s="28"/>
      <c r="Q23" s="28"/>
    </row>
    <row r="24" spans="1:17" ht="43.15" customHeight="1" x14ac:dyDescent="0.25">
      <c r="A24" s="54"/>
      <c r="B24" s="54"/>
      <c r="C24" s="54"/>
      <c r="D24" s="57"/>
      <c r="E24" s="57"/>
      <c r="F24" s="57"/>
    </row>
    <row r="25" spans="1:17" ht="138.6" customHeight="1" x14ac:dyDescent="0.25"/>
    <row r="26" spans="1:17" ht="43.15" customHeight="1" x14ac:dyDescent="0.25"/>
    <row r="27" spans="1:17" ht="132" customHeight="1" x14ac:dyDescent="0.25"/>
    <row r="28" spans="1:17" ht="43.15" customHeight="1" x14ac:dyDescent="0.25"/>
    <row r="29" spans="1:17" ht="183.6" customHeight="1" x14ac:dyDescent="0.25"/>
    <row r="30" spans="1:17" ht="189.6" customHeight="1" x14ac:dyDescent="0.25"/>
    <row r="31" spans="1:17" ht="43.15" customHeight="1" x14ac:dyDescent="0.25"/>
    <row r="32" spans="1:17" ht="101.45" customHeight="1" x14ac:dyDescent="0.25"/>
    <row r="33" ht="43.15" customHeight="1" x14ac:dyDescent="0.25"/>
    <row r="34" ht="150.6" customHeight="1" x14ac:dyDescent="0.25"/>
    <row r="35" ht="43.15" customHeight="1" x14ac:dyDescent="0.25"/>
    <row r="36" ht="156.6" customHeight="1" x14ac:dyDescent="0.25"/>
    <row r="37" ht="155.44999999999999" customHeight="1" x14ac:dyDescent="0.25"/>
    <row r="38" ht="151.9" customHeight="1" x14ac:dyDescent="0.25"/>
    <row r="39" ht="156" customHeight="1" x14ac:dyDescent="0.25"/>
    <row r="40" ht="90" customHeight="1" x14ac:dyDescent="0.25"/>
    <row r="41" ht="90" customHeight="1" x14ac:dyDescent="0.25"/>
    <row r="42" ht="90" customHeight="1" x14ac:dyDescent="0.25"/>
    <row r="43" ht="90" customHeight="1" x14ac:dyDescent="0.25"/>
    <row r="44" ht="90" customHeight="1" x14ac:dyDescent="0.25"/>
    <row r="45" ht="90" customHeight="1" x14ac:dyDescent="0.25"/>
    <row r="46" ht="90" customHeight="1" x14ac:dyDescent="0.25"/>
    <row r="47" ht="90" customHeight="1" x14ac:dyDescent="0.25"/>
    <row r="48" ht="90" customHeight="1" x14ac:dyDescent="0.25"/>
    <row r="49" ht="90" customHeight="1" x14ac:dyDescent="0.25"/>
    <row r="50" ht="90" customHeight="1" x14ac:dyDescent="0.25"/>
    <row r="51" ht="90" customHeight="1" x14ac:dyDescent="0.25"/>
    <row r="52" ht="90" customHeight="1" x14ac:dyDescent="0.25"/>
    <row r="53" ht="43.15" customHeight="1" x14ac:dyDescent="0.25"/>
    <row r="54" ht="195" customHeight="1" x14ac:dyDescent="0.25"/>
    <row r="55" ht="243.6" customHeight="1" x14ac:dyDescent="0.25"/>
    <row r="56" ht="43.15" customHeight="1" x14ac:dyDescent="0.25"/>
    <row r="57" ht="60" customHeight="1" x14ac:dyDescent="0.25"/>
    <row r="58" ht="60" customHeight="1" x14ac:dyDescent="0.25"/>
    <row r="59" ht="60" customHeight="1" x14ac:dyDescent="0.25"/>
    <row r="60" ht="60" customHeight="1" x14ac:dyDescent="0.25"/>
    <row r="61" ht="60" customHeight="1" x14ac:dyDescent="0.25"/>
    <row r="62" ht="60" customHeight="1" x14ac:dyDescent="0.25"/>
    <row r="63" ht="60" customHeight="1" x14ac:dyDescent="0.25"/>
    <row r="64" ht="156" customHeight="1" x14ac:dyDescent="0.25"/>
    <row r="65" ht="60" customHeight="1" x14ac:dyDescent="0.25"/>
    <row r="66" ht="43.15" customHeight="1" x14ac:dyDescent="0.25"/>
    <row r="67" ht="100.15" customHeight="1" x14ac:dyDescent="0.25"/>
    <row r="68" ht="100.15" customHeight="1" x14ac:dyDescent="0.25"/>
    <row r="69" ht="100.15" customHeight="1" x14ac:dyDescent="0.25"/>
    <row r="70" ht="100.15" customHeight="1" x14ac:dyDescent="0.25"/>
    <row r="71" ht="43.15" customHeight="1" x14ac:dyDescent="0.25"/>
    <row r="72" ht="87.6" customHeight="1" x14ac:dyDescent="0.25"/>
    <row r="73" ht="87.6" customHeight="1" x14ac:dyDescent="0.25"/>
    <row r="74" ht="87.6" customHeight="1" x14ac:dyDescent="0.25"/>
    <row r="75" ht="43.15" customHeight="1" x14ac:dyDescent="0.25"/>
    <row r="76" ht="217.15" customHeight="1" x14ac:dyDescent="0.25"/>
    <row r="77" ht="325.14999999999998" customHeight="1" x14ac:dyDescent="0.25"/>
    <row r="78" ht="43.15" customHeight="1" x14ac:dyDescent="0.25"/>
    <row r="79" ht="118.15" customHeight="1" x14ac:dyDescent="0.25"/>
    <row r="80" ht="43.15" customHeight="1" x14ac:dyDescent="0.25"/>
    <row r="81" spans="18:18" ht="80.45" customHeight="1" x14ac:dyDescent="0.25"/>
    <row r="82" spans="18:18" ht="43.15" customHeight="1" x14ac:dyDescent="0.25"/>
    <row r="83" spans="18:18" ht="60" customHeight="1" x14ac:dyDescent="0.25"/>
    <row r="84" spans="18:18" ht="43.15" customHeight="1" x14ac:dyDescent="0.25"/>
    <row r="85" spans="18:18" ht="112.15" customHeight="1" x14ac:dyDescent="0.25"/>
    <row r="86" spans="18:18" ht="43.15" customHeight="1" x14ac:dyDescent="0.25"/>
    <row r="87" spans="18:18" x14ac:dyDescent="0.25">
      <c r="R87" s="6"/>
    </row>
    <row r="90" spans="18:18" ht="30" customHeight="1" x14ac:dyDescent="0.25"/>
  </sheetData>
  <mergeCells count="27">
    <mergeCell ref="N1:Q1"/>
    <mergeCell ref="J3:J4"/>
    <mergeCell ref="Q3:Q4"/>
    <mergeCell ref="A2:Q2"/>
    <mergeCell ref="P3:P4"/>
    <mergeCell ref="K3:O3"/>
    <mergeCell ref="A3:A4"/>
    <mergeCell ref="B3:B4"/>
    <mergeCell ref="C3:C4"/>
    <mergeCell ref="G3:G4"/>
    <mergeCell ref="D3:D4"/>
    <mergeCell ref="E3:E4"/>
    <mergeCell ref="H3:H4"/>
    <mergeCell ref="F3:F4"/>
    <mergeCell ref="A24:C24"/>
    <mergeCell ref="A19:D19"/>
    <mergeCell ref="D24:F24"/>
    <mergeCell ref="A5:Q5"/>
    <mergeCell ref="A18:B18"/>
    <mergeCell ref="B6:B8"/>
    <mergeCell ref="C6:C8"/>
    <mergeCell ref="A9:B9"/>
    <mergeCell ref="A14:B14"/>
    <mergeCell ref="A16:B16"/>
    <mergeCell ref="B10:B13"/>
    <mergeCell ref="C10:C13"/>
    <mergeCell ref="I3:I4"/>
  </mergeCells>
  <phoneticPr fontId="17" type="noConversion"/>
  <pageMargins left="0.23622047244094491" right="0.23622047244094491" top="0.74803149606299213" bottom="0.74803149606299213" header="0.31496062992125984" footer="0.31496062992125984"/>
  <pageSetup paperSize="9" scale="2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7" t="s">
        <v>10</v>
      </c>
    </row>
    <row r="3" spans="2:2" ht="31.5" x14ac:dyDescent="0.25">
      <c r="B3" s="7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ДЕКАБРЬ_ЦЗ</vt:lpstr>
      <vt:lpstr>Лист2</vt:lpstr>
      <vt:lpstr>ДЕКАБРЬ_ЦЗ!Область_печати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u1510</cp:lastModifiedBy>
  <cp:lastPrinted>2025-10-30T05:16:34Z</cp:lastPrinted>
  <dcterms:created xsi:type="dcterms:W3CDTF">2021-07-02T07:35:59Z</dcterms:created>
  <dcterms:modified xsi:type="dcterms:W3CDTF">2025-12-04T11:03:09Z</dcterms:modified>
</cp:coreProperties>
</file>