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8ACAE9D9-ABA2-4A01-B18C-4C435C7BD76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Print_Area" localSheetId="0">ИЮЛЬ_ЦЗ!$A$1:$Q$23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" i="1" l="1"/>
  <c r="K23" i="1"/>
  <c r="L23" i="1"/>
  <c r="M23" i="1"/>
  <c r="N23" i="1"/>
  <c r="O23" i="1"/>
  <c r="P23" i="1"/>
  <c r="J23" i="1"/>
  <c r="L20" i="1"/>
  <c r="M20" i="1"/>
  <c r="N20" i="1"/>
  <c r="O20" i="1"/>
  <c r="J20" i="1"/>
  <c r="K19" i="1"/>
  <c r="L19" i="1"/>
  <c r="M19" i="1"/>
  <c r="N19" i="1"/>
  <c r="O19" i="1"/>
  <c r="J19" i="1"/>
  <c r="K18" i="1"/>
  <c r="K17" i="1"/>
  <c r="K16" i="1"/>
  <c r="L16" i="1"/>
  <c r="M16" i="1"/>
  <c r="N16" i="1"/>
  <c r="O16" i="1"/>
  <c r="J16" i="1"/>
  <c r="K15" i="1"/>
  <c r="K14" i="1"/>
  <c r="K13" i="1"/>
  <c r="L13" i="1"/>
  <c r="M13" i="1"/>
  <c r="N13" i="1"/>
  <c r="O13" i="1"/>
  <c r="P13" i="1"/>
  <c r="J13" i="1"/>
  <c r="K12" i="1"/>
  <c r="K11" i="1"/>
  <c r="L11" i="1"/>
  <c r="M11" i="1"/>
  <c r="N11" i="1"/>
  <c r="O11" i="1"/>
  <c r="J11" i="1"/>
  <c r="K10" i="1"/>
  <c r="K9" i="1"/>
  <c r="L9" i="1"/>
  <c r="M9" i="1"/>
  <c r="N9" i="1"/>
  <c r="O9" i="1"/>
  <c r="J9" i="1"/>
  <c r="K8" i="1"/>
  <c r="K7" i="1"/>
  <c r="L7" i="1"/>
  <c r="M7" i="1"/>
  <c r="N7" i="1"/>
  <c r="O7" i="1"/>
  <c r="J7" i="1"/>
  <c r="K6" i="1"/>
  <c r="O22" i="1" l="1"/>
  <c r="M22" i="1" l="1"/>
  <c r="L22" i="1"/>
</calcChain>
</file>

<file path=xl/sharedStrings.xml><?xml version="1.0" encoding="utf-8"?>
<sst xmlns="http://schemas.openxmlformats.org/spreadsheetml/2006/main" count="103" uniqueCount="62">
  <si>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</si>
  <si>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</si>
  <si>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</si>
  <si>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</si>
  <si>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</si>
  <si>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</si>
  <si>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</si>
  <si>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</si>
  <si>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</si>
  <si>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</si>
  <si>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</si>
  <si>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</si>
  <si>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</si>
  <si>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</si>
  <si>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</si>
  <si>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</si>
  <si>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</si>
  <si>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</si>
  <si>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_ закупок в рамках нац.проектов</t>
  </si>
  <si>
    <t>Всего 1 закупка</t>
  </si>
  <si>
    <t>-</t>
  </si>
  <si>
    <t>федеральный 
бюджет, руб.</t>
  </si>
  <si>
    <t xml:space="preserve">Согласовано: Директор
МКУ «Центр компетенции в сфере бухгалтерского 
учета и муниципального заказа» 
Долгоруковского муниципального округа 
О.А. Быкова
</t>
  </si>
  <si>
    <t>май</t>
  </si>
  <si>
    <t>Администрация Долгоруковского муниципального округа</t>
  </si>
  <si>
    <t>0 закупок в рамках гос.программы</t>
  </si>
  <si>
    <t>июнь</t>
  </si>
  <si>
    <t>Ремонт автомобильной дороги общего пользования местного значения «ул. Центральная - животноводческий комплекс» с идентификационным номером 42-218-832 ОП МП 008 в Долгоруковском муниципальном районе Липецкой области</t>
  </si>
  <si>
    <t>263480600097348060100100190014211244</t>
  </si>
  <si>
    <t>42.11.20.200</t>
  </si>
  <si>
    <t>263482899714148280100100030011920244</t>
  </si>
  <si>
    <t>Автомобильное топливо</t>
  </si>
  <si>
    <t>МБУ "Центр ресурсного обеспечения" Долгоруковского муниципального округа</t>
  </si>
  <si>
    <t>19.20.21.135</t>
  </si>
  <si>
    <t>открытый конкурс в электронной форме</t>
  </si>
  <si>
    <t>эл.аукцион</t>
  </si>
  <si>
    <t>МБОУ лицей с.Долгоруково</t>
  </si>
  <si>
    <t>Оказание охранных услуг</t>
  </si>
  <si>
    <t>263480600118048060100100200018010244</t>
  </si>
  <si>
    <t>80.10.12.200</t>
  </si>
  <si>
    <t>МБДОУ детский сад "Карамелька" с.Дубовец</t>
  </si>
  <si>
    <t>Поставка детских стульчиков для нужд МБДОУ детский сад "Карамелька" с.Дубовец</t>
  </si>
  <si>
    <t>263480600237848060100100020013109244</t>
  </si>
  <si>
    <t>31.09.13.149</t>
  </si>
  <si>
    <t>запрос котировок в эл.форме</t>
  </si>
  <si>
    <t>Поставка мебели для оснащения учебного кабинета</t>
  </si>
  <si>
    <t>263480600118048060100100140023101244</t>
  </si>
  <si>
    <t>31.01.12.139</t>
  </si>
  <si>
    <t>Всего 2 закупки</t>
  </si>
  <si>
    <t>Проведение периодического едицинского осмотра</t>
  </si>
  <si>
    <t>263480600237848060100100030018621244</t>
  </si>
  <si>
    <t>86.21.10.190</t>
  </si>
  <si>
    <t>МБДОУ детский сад "Радуга" д.Екатериновка</t>
  </si>
  <si>
    <t>МБДОУ детский сад "Теремок" с.Грызлово</t>
  </si>
  <si>
    <t>Проедение периодического медицинского осмотра</t>
  </si>
  <si>
    <t>Проведение периодического медицинского осмотра</t>
  </si>
  <si>
    <t>263480600238548060100100030018621244</t>
  </si>
  <si>
    <t>263480600236048060100100020018621244</t>
  </si>
  <si>
    <t>Итого 8 закупок для 6 заказчиков, в т.ч.</t>
  </si>
  <si>
    <t>8 закупок, относящияся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</si>
  <si>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 
осуществляемого МКУ "Центр компетенции в сфере бухгалтерского учета и муниципального заказа" Долгоруковского муниципального округа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</si>
  <si>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Наименование 
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</si>
</sst>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1"/>
  <sheetViews>
    <sheetView tabSelected="1" zoomScale="50" zoomScaleNormal="50" zoomScaleSheetLayoutView="40" workbookViewId="0">
      <selection activeCell="K21" sqref="K21"/>
    </sheetView>
  </sheetViews>
  <sheetFormatPr defaultColWidth="9.140625" defaultRowHeight="15" x14ac:dyDescent="0.25"/>
  <cols>
    <col min="1" max="1" width="9.140625" style="31"/>
    <col min="2" max="2" width="41.42578125" style="5" customWidth="1"/>
    <col min="3" max="3" width="20" style="5" customWidth="1"/>
    <col min="4" max="4" width="84" style="31" customWidth="1"/>
    <col min="5" max="6" width="34.5703125" style="31" customWidth="1"/>
    <col min="7" max="7" width="34.5703125" style="2" customWidth="1"/>
    <col min="8" max="8" width="54.7109375" style="3" customWidth="1"/>
    <col min="9" max="9" width="38.42578125" style="31" customWidth="1"/>
    <col min="10" max="10" width="33.42578125" style="4" customWidth="1"/>
    <col min="11" max="11" width="33.28515625" style="4" customWidth="1"/>
    <col min="12" max="12" width="33.42578125" style="4" customWidth="1"/>
    <col min="13" max="13" width="32.7109375" style="4" customWidth="1"/>
    <col min="14" max="15" width="30.85546875" style="4" customWidth="1"/>
    <col min="16" max="16" width="14.28515625" style="4" hidden="1" customWidth="1"/>
    <col min="17" max="17" width="27.42578125" style="4" customWidth="1"/>
    <col min="18" max="18" width="16.28515625" style="1" bestFit="1" customWidth="1"/>
    <col min="19" max="16384" width="9.140625" style="1"/>
  </cols>
  <sheetData>
    <row r="1" spans="1:17" ht="121.5" customHeight="1" x14ac:dyDescent="0.25">
      <c r="M1" s="42"/>
      <c r="N1" s="59" t="s">
        <v>22</v>
      </c>
      <c r="O1" s="60"/>
      <c r="P1" s="60"/>
      <c r="Q1" s="60"/>
    </row>
    <row r="2" spans="1:17" ht="162" customHeight="1" thickBot="1" x14ac:dyDescent="0.3">
      <c r="A2" s="65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67.900000000000006" customHeight="1" x14ac:dyDescent="0.25">
      <c r="A3" s="69" t="s">
        <v>0</v>
      </c>
      <c r="B3" s="71" t="s">
        <v>61</v>
      </c>
      <c r="C3" s="71" t="s">
        <v>8</v>
      </c>
      <c r="D3" s="71" t="s">
        <v>14</v>
      </c>
      <c r="E3" s="71" t="s">
        <v>1</v>
      </c>
      <c r="F3" s="71" t="s">
        <v>5</v>
      </c>
      <c r="G3" s="71" t="s">
        <v>6</v>
      </c>
      <c r="H3" s="73" t="s">
        <v>2</v>
      </c>
      <c r="I3" s="71" t="s">
        <v>3</v>
      </c>
      <c r="J3" s="61" t="s">
        <v>4</v>
      </c>
      <c r="K3" s="66" t="s">
        <v>13</v>
      </c>
      <c r="L3" s="67"/>
      <c r="M3" s="67"/>
      <c r="N3" s="67"/>
      <c r="O3" s="68"/>
      <c r="P3" s="61" t="s">
        <v>7</v>
      </c>
      <c r="Q3" s="63" t="s">
        <v>15</v>
      </c>
    </row>
    <row r="4" spans="1:17" ht="139.15" customHeight="1" thickBot="1" x14ac:dyDescent="0.3">
      <c r="A4" s="70"/>
      <c r="B4" s="72"/>
      <c r="C4" s="72"/>
      <c r="D4" s="72"/>
      <c r="E4" s="72"/>
      <c r="F4" s="72"/>
      <c r="G4" s="72"/>
      <c r="H4" s="74"/>
      <c r="I4" s="72"/>
      <c r="J4" s="62"/>
      <c r="K4" s="32" t="s">
        <v>11</v>
      </c>
      <c r="L4" s="32" t="s">
        <v>21</v>
      </c>
      <c r="M4" s="32" t="s">
        <v>16</v>
      </c>
      <c r="N4" s="32" t="s">
        <v>17</v>
      </c>
      <c r="O4" s="32" t="s">
        <v>12</v>
      </c>
      <c r="P4" s="62"/>
      <c r="Q4" s="64"/>
    </row>
    <row r="5" spans="1:17" s="26" customFormat="1" ht="60" customHeight="1" thickBot="1" x14ac:dyDescent="0.3">
      <c r="A5" s="52" t="s">
        <v>26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</row>
    <row r="6" spans="1:17" s="25" customFormat="1" ht="82.5" customHeight="1" thickBot="1" x14ac:dyDescent="0.3">
      <c r="A6" s="35">
        <v>1</v>
      </c>
      <c r="B6" s="36" t="s">
        <v>24</v>
      </c>
      <c r="C6" s="36">
        <v>4806000973</v>
      </c>
      <c r="D6" s="43" t="s">
        <v>27</v>
      </c>
      <c r="E6" s="43" t="s">
        <v>20</v>
      </c>
      <c r="F6" s="43" t="s">
        <v>20</v>
      </c>
      <c r="G6" s="43" t="s">
        <v>20</v>
      </c>
      <c r="H6" s="44" t="s">
        <v>28</v>
      </c>
      <c r="I6" s="43" t="s">
        <v>29</v>
      </c>
      <c r="J6" s="45">
        <v>167574800</v>
      </c>
      <c r="K6" s="45">
        <f>SUM(L6:O6)</f>
        <v>167574800</v>
      </c>
      <c r="L6" s="45">
        <v>0</v>
      </c>
      <c r="M6" s="45">
        <v>157400223.52000001</v>
      </c>
      <c r="N6" s="45">
        <v>10174576.48</v>
      </c>
      <c r="O6" s="45">
        <v>0</v>
      </c>
      <c r="P6" s="46" t="s">
        <v>23</v>
      </c>
      <c r="Q6" s="47" t="s">
        <v>34</v>
      </c>
    </row>
    <row r="7" spans="1:17" s="28" customFormat="1" ht="32.25" customHeight="1" thickBot="1" x14ac:dyDescent="0.35">
      <c r="A7" s="55" t="s">
        <v>19</v>
      </c>
      <c r="B7" s="56"/>
      <c r="C7" s="34"/>
      <c r="D7" s="34"/>
      <c r="E7" s="27"/>
      <c r="F7" s="27"/>
      <c r="G7" s="27"/>
      <c r="H7" s="27"/>
      <c r="I7" s="27"/>
      <c r="J7" s="29">
        <f>J6</f>
        <v>167574800</v>
      </c>
      <c r="K7" s="29">
        <f t="shared" ref="K7:O7" si="0">K6</f>
        <v>167574800</v>
      </c>
      <c r="L7" s="29">
        <f t="shared" si="0"/>
        <v>0</v>
      </c>
      <c r="M7" s="29">
        <f t="shared" si="0"/>
        <v>157400223.52000001</v>
      </c>
      <c r="N7" s="29">
        <f t="shared" si="0"/>
        <v>10174576.48</v>
      </c>
      <c r="O7" s="29">
        <f t="shared" si="0"/>
        <v>0</v>
      </c>
      <c r="P7" s="33"/>
      <c r="Q7" s="30"/>
    </row>
    <row r="8" spans="1:17" s="25" customFormat="1" ht="82.5" customHeight="1" thickBot="1" x14ac:dyDescent="0.3">
      <c r="A8" s="35">
        <v>2</v>
      </c>
      <c r="B8" s="36" t="s">
        <v>32</v>
      </c>
      <c r="C8" s="36">
        <v>4828997141</v>
      </c>
      <c r="D8" s="43" t="s">
        <v>31</v>
      </c>
      <c r="E8" s="43" t="s">
        <v>20</v>
      </c>
      <c r="F8" s="43" t="s">
        <v>20</v>
      </c>
      <c r="G8" s="43" t="s">
        <v>20</v>
      </c>
      <c r="H8" s="44" t="s">
        <v>30</v>
      </c>
      <c r="I8" s="43" t="s">
        <v>33</v>
      </c>
      <c r="J8" s="45">
        <v>2085620</v>
      </c>
      <c r="K8" s="45">
        <f>SUM(L8:O8)</f>
        <v>2085620</v>
      </c>
      <c r="L8" s="45">
        <v>0</v>
      </c>
      <c r="M8" s="45">
        <v>0</v>
      </c>
      <c r="N8" s="45">
        <v>2085620</v>
      </c>
      <c r="O8" s="45">
        <v>0</v>
      </c>
      <c r="P8" s="46" t="s">
        <v>26</v>
      </c>
      <c r="Q8" s="47" t="s">
        <v>35</v>
      </c>
    </row>
    <row r="9" spans="1:17" s="28" customFormat="1" ht="32.25" customHeight="1" thickBot="1" x14ac:dyDescent="0.35">
      <c r="A9" s="55" t="s">
        <v>19</v>
      </c>
      <c r="B9" s="56"/>
      <c r="C9" s="34"/>
      <c r="D9" s="34"/>
      <c r="E9" s="27"/>
      <c r="F9" s="27"/>
      <c r="G9" s="27"/>
      <c r="H9" s="27"/>
      <c r="I9" s="27"/>
      <c r="J9" s="29">
        <f>J8</f>
        <v>2085620</v>
      </c>
      <c r="K9" s="29">
        <f t="shared" ref="K9:O9" si="1">K8</f>
        <v>2085620</v>
      </c>
      <c r="L9" s="29">
        <f t="shared" si="1"/>
        <v>0</v>
      </c>
      <c r="M9" s="29">
        <f t="shared" si="1"/>
        <v>0</v>
      </c>
      <c r="N9" s="29">
        <f t="shared" si="1"/>
        <v>2085620</v>
      </c>
      <c r="O9" s="29">
        <f t="shared" si="1"/>
        <v>0</v>
      </c>
      <c r="P9" s="33"/>
      <c r="Q9" s="30"/>
    </row>
    <row r="10" spans="1:17" s="25" customFormat="1" ht="82.5" customHeight="1" thickBot="1" x14ac:dyDescent="0.3">
      <c r="A10" s="35">
        <v>3</v>
      </c>
      <c r="B10" s="36" t="s">
        <v>52</v>
      </c>
      <c r="C10" s="36">
        <v>4806002385</v>
      </c>
      <c r="D10" s="43" t="s">
        <v>54</v>
      </c>
      <c r="E10" s="43" t="s">
        <v>20</v>
      </c>
      <c r="F10" s="43" t="s">
        <v>20</v>
      </c>
      <c r="G10" s="43" t="s">
        <v>20</v>
      </c>
      <c r="H10" s="44" t="s">
        <v>56</v>
      </c>
      <c r="I10" s="43" t="s">
        <v>51</v>
      </c>
      <c r="J10" s="45">
        <v>24407.01</v>
      </c>
      <c r="K10" s="45">
        <f>SUM(L10:O10)</f>
        <v>24407.01</v>
      </c>
      <c r="L10" s="45">
        <v>0</v>
      </c>
      <c r="M10" s="45">
        <v>0</v>
      </c>
      <c r="N10" s="45">
        <v>24407.01</v>
      </c>
      <c r="O10" s="45">
        <v>0</v>
      </c>
      <c r="P10" s="46" t="s">
        <v>26</v>
      </c>
      <c r="Q10" s="47" t="s">
        <v>44</v>
      </c>
    </row>
    <row r="11" spans="1:17" s="28" customFormat="1" ht="32.25" customHeight="1" thickBot="1" x14ac:dyDescent="0.35">
      <c r="A11" s="55" t="s">
        <v>19</v>
      </c>
      <c r="B11" s="56"/>
      <c r="C11" s="34"/>
      <c r="D11" s="34"/>
      <c r="E11" s="27"/>
      <c r="F11" s="27"/>
      <c r="G11" s="27"/>
      <c r="H11" s="27"/>
      <c r="I11" s="27"/>
      <c r="J11" s="29">
        <f>J10</f>
        <v>24407.01</v>
      </c>
      <c r="K11" s="29">
        <f t="shared" ref="K11:O11" si="2">K10</f>
        <v>24407.01</v>
      </c>
      <c r="L11" s="29">
        <f t="shared" si="2"/>
        <v>0</v>
      </c>
      <c r="M11" s="29">
        <f t="shared" si="2"/>
        <v>0</v>
      </c>
      <c r="N11" s="29">
        <f t="shared" si="2"/>
        <v>24407.01</v>
      </c>
      <c r="O11" s="29">
        <f t="shared" si="2"/>
        <v>0</v>
      </c>
      <c r="P11" s="33"/>
      <c r="Q11" s="30"/>
    </row>
    <row r="12" spans="1:17" s="25" customFormat="1" ht="82.5" customHeight="1" thickBot="1" x14ac:dyDescent="0.3">
      <c r="A12" s="35">
        <v>4</v>
      </c>
      <c r="B12" s="36" t="s">
        <v>53</v>
      </c>
      <c r="C12" s="36">
        <v>4806002360</v>
      </c>
      <c r="D12" s="43" t="s">
        <v>55</v>
      </c>
      <c r="E12" s="43" t="s">
        <v>20</v>
      </c>
      <c r="F12" s="43" t="s">
        <v>20</v>
      </c>
      <c r="G12" s="43" t="s">
        <v>20</v>
      </c>
      <c r="H12" s="44" t="s">
        <v>57</v>
      </c>
      <c r="I12" s="43" t="s">
        <v>51</v>
      </c>
      <c r="J12" s="45">
        <v>24407.01</v>
      </c>
      <c r="K12" s="45">
        <f>SUM(L12:O12)</f>
        <v>24407.01</v>
      </c>
      <c r="L12" s="45">
        <v>0</v>
      </c>
      <c r="M12" s="45">
        <v>0</v>
      </c>
      <c r="N12" s="45">
        <v>24407.01</v>
      </c>
      <c r="O12" s="45">
        <v>0</v>
      </c>
      <c r="P12" s="46" t="s">
        <v>26</v>
      </c>
      <c r="Q12" s="47" t="s">
        <v>44</v>
      </c>
    </row>
    <row r="13" spans="1:17" s="28" customFormat="1" ht="32.25" customHeight="1" thickBot="1" x14ac:dyDescent="0.35">
      <c r="A13" s="55" t="s">
        <v>19</v>
      </c>
      <c r="B13" s="56"/>
      <c r="C13" s="34"/>
      <c r="D13" s="34"/>
      <c r="E13" s="27"/>
      <c r="F13" s="27"/>
      <c r="G13" s="27"/>
      <c r="H13" s="27"/>
      <c r="I13" s="27"/>
      <c r="J13" s="29">
        <f>J12</f>
        <v>24407.01</v>
      </c>
      <c r="K13" s="29">
        <f t="shared" ref="K13:P13" si="3">K12</f>
        <v>24407.01</v>
      </c>
      <c r="L13" s="29">
        <f t="shared" si="3"/>
        <v>0</v>
      </c>
      <c r="M13" s="29">
        <f t="shared" si="3"/>
        <v>0</v>
      </c>
      <c r="N13" s="29">
        <f t="shared" si="3"/>
        <v>24407.01</v>
      </c>
      <c r="O13" s="29">
        <f t="shared" si="3"/>
        <v>0</v>
      </c>
      <c r="P13" s="29" t="str">
        <f t="shared" si="3"/>
        <v>июнь</v>
      </c>
      <c r="Q13" s="30"/>
    </row>
    <row r="14" spans="1:17" s="25" customFormat="1" ht="82.5" customHeight="1" x14ac:dyDescent="0.25">
      <c r="A14" s="35">
        <v>5</v>
      </c>
      <c r="B14" s="57" t="s">
        <v>40</v>
      </c>
      <c r="C14" s="57">
        <v>4806002378</v>
      </c>
      <c r="D14" s="43" t="s">
        <v>41</v>
      </c>
      <c r="E14" s="43" t="s">
        <v>20</v>
      </c>
      <c r="F14" s="43" t="s">
        <v>20</v>
      </c>
      <c r="G14" s="43" t="s">
        <v>20</v>
      </c>
      <c r="H14" s="44" t="s">
        <v>42</v>
      </c>
      <c r="I14" s="43" t="s">
        <v>43</v>
      </c>
      <c r="J14" s="45">
        <v>56416.67</v>
      </c>
      <c r="K14" s="45">
        <f>SUM(L14:O14)</f>
        <v>56416.67</v>
      </c>
      <c r="L14" s="45">
        <v>0</v>
      </c>
      <c r="M14" s="45">
        <v>0</v>
      </c>
      <c r="N14" s="45">
        <v>56416.67</v>
      </c>
      <c r="O14" s="45">
        <v>0</v>
      </c>
      <c r="P14" s="46" t="s">
        <v>26</v>
      </c>
      <c r="Q14" s="47" t="s">
        <v>44</v>
      </c>
    </row>
    <row r="15" spans="1:17" s="25" customFormat="1" ht="82.5" customHeight="1" thickBot="1" x14ac:dyDescent="0.3">
      <c r="A15" s="35">
        <v>6</v>
      </c>
      <c r="B15" s="58"/>
      <c r="C15" s="58"/>
      <c r="D15" s="43" t="s">
        <v>49</v>
      </c>
      <c r="E15" s="43" t="s">
        <v>20</v>
      </c>
      <c r="F15" s="43" t="s">
        <v>20</v>
      </c>
      <c r="G15" s="43" t="s">
        <v>20</v>
      </c>
      <c r="H15" s="44" t="s">
        <v>50</v>
      </c>
      <c r="I15" s="43" t="s">
        <v>51</v>
      </c>
      <c r="J15" s="45">
        <v>18997.669999999998</v>
      </c>
      <c r="K15" s="45">
        <f>SUM(L15:O15)</f>
        <v>18997.669999999998</v>
      </c>
      <c r="L15" s="45">
        <v>0</v>
      </c>
      <c r="M15" s="45">
        <v>0</v>
      </c>
      <c r="N15" s="45">
        <v>18997.669999999998</v>
      </c>
      <c r="O15" s="45">
        <v>0</v>
      </c>
      <c r="P15" s="46" t="s">
        <v>26</v>
      </c>
      <c r="Q15" s="47" t="s">
        <v>44</v>
      </c>
    </row>
    <row r="16" spans="1:17" s="28" customFormat="1" ht="32.25" customHeight="1" thickBot="1" x14ac:dyDescent="0.35">
      <c r="A16" s="55" t="s">
        <v>19</v>
      </c>
      <c r="B16" s="56"/>
      <c r="C16" s="34"/>
      <c r="D16" s="34"/>
      <c r="E16" s="27"/>
      <c r="F16" s="27"/>
      <c r="G16" s="27"/>
      <c r="H16" s="27"/>
      <c r="I16" s="27"/>
      <c r="J16" s="29">
        <f>J14+J15</f>
        <v>75414.34</v>
      </c>
      <c r="K16" s="29">
        <f t="shared" ref="K16:O16" si="4">K14+K15</f>
        <v>75414.34</v>
      </c>
      <c r="L16" s="29">
        <f t="shared" si="4"/>
        <v>0</v>
      </c>
      <c r="M16" s="29">
        <f t="shared" si="4"/>
        <v>0</v>
      </c>
      <c r="N16" s="29">
        <f t="shared" si="4"/>
        <v>75414.34</v>
      </c>
      <c r="O16" s="29">
        <f t="shared" si="4"/>
        <v>0</v>
      </c>
      <c r="P16" s="33"/>
      <c r="Q16" s="30"/>
    </row>
    <row r="17" spans="1:17" s="25" customFormat="1" ht="82.5" customHeight="1" x14ac:dyDescent="0.25">
      <c r="A17" s="35">
        <v>7</v>
      </c>
      <c r="B17" s="57" t="s">
        <v>36</v>
      </c>
      <c r="C17" s="57">
        <v>4806001180</v>
      </c>
      <c r="D17" s="43" t="s">
        <v>37</v>
      </c>
      <c r="E17" s="43" t="s">
        <v>20</v>
      </c>
      <c r="F17" s="43" t="s">
        <v>20</v>
      </c>
      <c r="G17" s="43" t="s">
        <v>20</v>
      </c>
      <c r="H17" s="44" t="s">
        <v>38</v>
      </c>
      <c r="I17" s="43" t="s">
        <v>39</v>
      </c>
      <c r="J17" s="45">
        <v>599987.6</v>
      </c>
      <c r="K17" s="45">
        <f>SUM(L17:O17)</f>
        <v>599987.6</v>
      </c>
      <c r="L17" s="45">
        <v>0</v>
      </c>
      <c r="M17" s="45">
        <v>0</v>
      </c>
      <c r="N17" s="45">
        <v>599987.6</v>
      </c>
      <c r="O17" s="45">
        <v>0</v>
      </c>
      <c r="P17" s="46" t="s">
        <v>26</v>
      </c>
      <c r="Q17" s="47" t="s">
        <v>35</v>
      </c>
    </row>
    <row r="18" spans="1:17" s="25" customFormat="1" ht="82.5" customHeight="1" thickBot="1" x14ac:dyDescent="0.3">
      <c r="A18" s="35">
        <v>8</v>
      </c>
      <c r="B18" s="58"/>
      <c r="C18" s="58"/>
      <c r="D18" s="43" t="s">
        <v>45</v>
      </c>
      <c r="E18" s="43" t="s">
        <v>20</v>
      </c>
      <c r="F18" s="43" t="s">
        <v>20</v>
      </c>
      <c r="G18" s="43" t="s">
        <v>20</v>
      </c>
      <c r="H18" s="44" t="s">
        <v>46</v>
      </c>
      <c r="I18" s="43" t="s">
        <v>47</v>
      </c>
      <c r="J18" s="45">
        <v>50752</v>
      </c>
      <c r="K18" s="45">
        <f>SUM(L18:O18)</f>
        <v>50752</v>
      </c>
      <c r="L18" s="45">
        <v>0</v>
      </c>
      <c r="M18" s="45">
        <v>0</v>
      </c>
      <c r="N18" s="45">
        <v>50752</v>
      </c>
      <c r="O18" s="45">
        <v>0</v>
      </c>
      <c r="P18" s="46" t="s">
        <v>26</v>
      </c>
      <c r="Q18" s="47" t="s">
        <v>35</v>
      </c>
    </row>
    <row r="19" spans="1:17" s="28" customFormat="1" ht="32.25" customHeight="1" thickBot="1" x14ac:dyDescent="0.35">
      <c r="A19" s="55" t="s">
        <v>48</v>
      </c>
      <c r="B19" s="56"/>
      <c r="C19" s="34"/>
      <c r="D19" s="34"/>
      <c r="E19" s="27"/>
      <c r="F19" s="27"/>
      <c r="G19" s="27"/>
      <c r="H19" s="27"/>
      <c r="I19" s="27"/>
      <c r="J19" s="29">
        <f>J17+J18</f>
        <v>650739.6</v>
      </c>
      <c r="K19" s="29">
        <f t="shared" ref="K19:O19" si="5">K17+K18</f>
        <v>650739.6</v>
      </c>
      <c r="L19" s="29">
        <f t="shared" si="5"/>
        <v>0</v>
      </c>
      <c r="M19" s="29">
        <f t="shared" si="5"/>
        <v>0</v>
      </c>
      <c r="N19" s="29">
        <f t="shared" si="5"/>
        <v>650739.6</v>
      </c>
      <c r="O19" s="29">
        <f t="shared" si="5"/>
        <v>0</v>
      </c>
      <c r="P19" s="33"/>
      <c r="Q19" s="30"/>
    </row>
    <row r="20" spans="1:17" s="25" customFormat="1" ht="47.25" customHeight="1" x14ac:dyDescent="0.25">
      <c r="A20" s="49" t="s">
        <v>58</v>
      </c>
      <c r="B20" s="50"/>
      <c r="C20" s="50"/>
      <c r="D20" s="50"/>
      <c r="E20" s="37"/>
      <c r="F20" s="37"/>
      <c r="G20" s="37"/>
      <c r="H20" s="38"/>
      <c r="I20" s="38"/>
      <c r="J20" s="39">
        <f>J19+J16+J13+J11+J9+J7</f>
        <v>170435387.96000001</v>
      </c>
      <c r="K20" s="39">
        <f>K21+K22+K23</f>
        <v>170435387.96000001</v>
      </c>
      <c r="L20" s="39">
        <f t="shared" ref="K20:O20" si="6">L19+L16+L13+L11+L9+L7</f>
        <v>0</v>
      </c>
      <c r="M20" s="39">
        <f t="shared" si="6"/>
        <v>157400223.52000001</v>
      </c>
      <c r="N20" s="39">
        <f t="shared" si="6"/>
        <v>13035164.440000001</v>
      </c>
      <c r="O20" s="39">
        <f t="shared" si="6"/>
        <v>0</v>
      </c>
      <c r="P20" s="40"/>
      <c r="Q20" s="41"/>
    </row>
    <row r="21" spans="1:17" s="25" customFormat="1" ht="47.25" customHeight="1" x14ac:dyDescent="0.25">
      <c r="A21" s="8" t="s">
        <v>18</v>
      </c>
      <c r="B21" s="9"/>
      <c r="C21" s="12"/>
      <c r="D21" s="9"/>
      <c r="E21" s="9"/>
      <c r="F21" s="9"/>
      <c r="G21" s="9"/>
      <c r="H21" s="9"/>
      <c r="I21" s="9"/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6"/>
      <c r="Q21" s="18"/>
    </row>
    <row r="22" spans="1:17" s="25" customFormat="1" ht="47.25" customHeight="1" x14ac:dyDescent="0.25">
      <c r="A22" s="10" t="s">
        <v>25</v>
      </c>
      <c r="B22" s="11"/>
      <c r="C22" s="14"/>
      <c r="D22" s="11"/>
      <c r="E22" s="11"/>
      <c r="F22" s="11"/>
      <c r="G22" s="11"/>
      <c r="H22" s="11"/>
      <c r="I22" s="11"/>
      <c r="J22" s="15">
        <v>0</v>
      </c>
      <c r="K22" s="15">
        <v>0</v>
      </c>
      <c r="L22" s="15">
        <f t="shared" ref="L22:O22" si="7">L19</f>
        <v>0</v>
      </c>
      <c r="M22" s="15">
        <f t="shared" si="7"/>
        <v>0</v>
      </c>
      <c r="N22" s="15">
        <v>0</v>
      </c>
      <c r="O22" s="15">
        <f t="shared" si="7"/>
        <v>0</v>
      </c>
      <c r="P22" s="17"/>
      <c r="Q22" s="19"/>
    </row>
    <row r="23" spans="1:17" s="25" customFormat="1" ht="47.25" customHeight="1" thickBot="1" x14ac:dyDescent="0.3">
      <c r="A23" s="75" t="s">
        <v>59</v>
      </c>
      <c r="B23" s="76"/>
      <c r="C23" s="76"/>
      <c r="D23" s="76"/>
      <c r="E23" s="76"/>
      <c r="F23" s="76"/>
      <c r="G23" s="76"/>
      <c r="H23" s="76"/>
      <c r="I23" s="76"/>
      <c r="J23" s="77">
        <f>J18+J17+J15+J14+J12+J10+J8+J6</f>
        <v>170435387.96000001</v>
      </c>
      <c r="K23" s="77">
        <f t="shared" ref="K23:P23" si="8">K18+K17+K15+K14+K12+K10+K8+K6</f>
        <v>170435387.96000001</v>
      </c>
      <c r="L23" s="77">
        <f t="shared" si="8"/>
        <v>0</v>
      </c>
      <c r="M23" s="77">
        <f t="shared" si="8"/>
        <v>157400223.52000001</v>
      </c>
      <c r="N23" s="77">
        <f t="shared" si="8"/>
        <v>13035164.440000001</v>
      </c>
      <c r="O23" s="77">
        <f t="shared" si="8"/>
        <v>0</v>
      </c>
      <c r="P23" s="77" t="e">
        <f t="shared" si="8"/>
        <v>#VALUE!</v>
      </c>
      <c r="Q23" s="20"/>
    </row>
    <row r="24" spans="1:17" ht="161.44999999999999" customHeight="1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3"/>
      <c r="K24" s="23"/>
      <c r="L24" s="24"/>
      <c r="M24" s="24"/>
      <c r="N24" s="24"/>
      <c r="O24" s="24"/>
      <c r="P24" s="24"/>
      <c r="Q24" s="24"/>
    </row>
    <row r="25" spans="1:17" ht="43.15" customHeight="1" x14ac:dyDescent="0.25">
      <c r="A25" s="48"/>
      <c r="B25" s="48"/>
      <c r="C25" s="48"/>
      <c r="D25" s="51"/>
      <c r="E25" s="51"/>
      <c r="F25" s="51"/>
    </row>
    <row r="26" spans="1:17" ht="138.6" customHeight="1" x14ac:dyDescent="0.25"/>
    <row r="27" spans="1:17" ht="43.15" customHeight="1" x14ac:dyDescent="0.25"/>
    <row r="28" spans="1:17" ht="132" customHeight="1" x14ac:dyDescent="0.25"/>
    <row r="29" spans="1:17" ht="43.15" customHeight="1" x14ac:dyDescent="0.25"/>
    <row r="30" spans="1:17" ht="183.6" customHeight="1" x14ac:dyDescent="0.25"/>
    <row r="31" spans="1:17" ht="189.6" customHeight="1" x14ac:dyDescent="0.25"/>
    <row r="32" spans="1:17" ht="43.15" customHeight="1" x14ac:dyDescent="0.25"/>
    <row r="33" ht="101.45" customHeight="1" x14ac:dyDescent="0.25"/>
    <row r="34" ht="43.15" customHeight="1" x14ac:dyDescent="0.25"/>
    <row r="35" ht="150.6" customHeight="1" x14ac:dyDescent="0.25"/>
    <row r="36" ht="43.15" customHeight="1" x14ac:dyDescent="0.25"/>
    <row r="37" ht="156.6" customHeight="1" x14ac:dyDescent="0.25"/>
    <row r="38" ht="155.44999999999999" customHeight="1" x14ac:dyDescent="0.25"/>
    <row r="39" ht="151.9" customHeight="1" x14ac:dyDescent="0.25"/>
    <row r="40" ht="156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90" customHeight="1" x14ac:dyDescent="0.25"/>
    <row r="48" ht="90" customHeight="1" x14ac:dyDescent="0.25"/>
    <row r="49" ht="90" customHeight="1" x14ac:dyDescent="0.25"/>
    <row r="50" ht="90" customHeight="1" x14ac:dyDescent="0.25"/>
    <row r="51" ht="90" customHeight="1" x14ac:dyDescent="0.25"/>
    <row r="52" ht="90" customHeight="1" x14ac:dyDescent="0.25"/>
    <row r="53" ht="90" customHeight="1" x14ac:dyDescent="0.25"/>
    <row r="54" ht="43.15" customHeight="1" x14ac:dyDescent="0.25"/>
    <row r="55" ht="195" customHeight="1" x14ac:dyDescent="0.25"/>
    <row r="56" ht="243.6" customHeight="1" x14ac:dyDescent="0.25"/>
    <row r="57" ht="43.15" customHeight="1" x14ac:dyDescent="0.25"/>
    <row r="58" ht="60" customHeight="1" x14ac:dyDescent="0.25"/>
    <row r="59" ht="60" customHeight="1" x14ac:dyDescent="0.25"/>
    <row r="60" ht="60" customHeight="1" x14ac:dyDescent="0.25"/>
    <row r="61" ht="60" customHeight="1" x14ac:dyDescent="0.25"/>
    <row r="62" ht="60" customHeight="1" x14ac:dyDescent="0.25"/>
    <row r="63" ht="60" customHeight="1" x14ac:dyDescent="0.25"/>
    <row r="64" ht="60" customHeight="1" x14ac:dyDescent="0.25"/>
    <row r="65" ht="156" customHeight="1" x14ac:dyDescent="0.25"/>
    <row r="66" ht="60" customHeight="1" x14ac:dyDescent="0.25"/>
    <row r="67" ht="43.15" customHeight="1" x14ac:dyDescent="0.25"/>
    <row r="68" ht="100.15" customHeight="1" x14ac:dyDescent="0.25"/>
    <row r="69" ht="100.15" customHeight="1" x14ac:dyDescent="0.25"/>
    <row r="70" ht="100.15" customHeight="1" x14ac:dyDescent="0.25"/>
    <row r="71" ht="100.15" customHeight="1" x14ac:dyDescent="0.25"/>
    <row r="72" ht="43.15" customHeight="1" x14ac:dyDescent="0.25"/>
    <row r="73" ht="87.6" customHeight="1" x14ac:dyDescent="0.25"/>
    <row r="74" ht="87.6" customHeight="1" x14ac:dyDescent="0.25"/>
    <row r="75" ht="87.6" customHeight="1" x14ac:dyDescent="0.25"/>
    <row r="76" ht="43.15" customHeight="1" x14ac:dyDescent="0.25"/>
    <row r="77" ht="217.15" customHeight="1" x14ac:dyDescent="0.25"/>
    <row r="78" ht="325.14999999999998" customHeight="1" x14ac:dyDescent="0.25"/>
    <row r="79" ht="43.15" customHeight="1" x14ac:dyDescent="0.25"/>
    <row r="80" ht="118.15" customHeight="1" x14ac:dyDescent="0.25"/>
    <row r="81" spans="18:18" ht="43.15" customHeight="1" x14ac:dyDescent="0.25"/>
    <row r="82" spans="18:18" ht="80.45" customHeight="1" x14ac:dyDescent="0.25"/>
    <row r="83" spans="18:18" ht="43.15" customHeight="1" x14ac:dyDescent="0.25"/>
    <row r="84" spans="18:18" ht="60" customHeight="1" x14ac:dyDescent="0.25"/>
    <row r="85" spans="18:18" ht="43.15" customHeight="1" x14ac:dyDescent="0.25"/>
    <row r="86" spans="18:18" ht="112.15" customHeight="1" x14ac:dyDescent="0.25"/>
    <row r="87" spans="18:18" ht="43.15" customHeight="1" x14ac:dyDescent="0.25"/>
    <row r="88" spans="18:18" x14ac:dyDescent="0.25">
      <c r="R88" s="6"/>
    </row>
    <row r="91" spans="18:18" ht="30" customHeight="1" x14ac:dyDescent="0.25"/>
  </sheetData>
  <mergeCells count="29"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25:C25"/>
    <mergeCell ref="A20:D20"/>
    <mergeCell ref="D25:F25"/>
    <mergeCell ref="A5:Q5"/>
    <mergeCell ref="A19:B19"/>
    <mergeCell ref="A7:B7"/>
    <mergeCell ref="A16:B16"/>
    <mergeCell ref="A13:B13"/>
    <mergeCell ref="B17:B18"/>
    <mergeCell ref="C17:C18"/>
    <mergeCell ref="B14:B15"/>
    <mergeCell ref="C14:C15"/>
    <mergeCell ref="A9:B9"/>
    <mergeCell ref="A11:B11"/>
  </mergeCells>
  <phoneticPr fontId="17" type="noConversion"/>
  <pageMargins left="0.25" right="0.25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2026-07-02T05:16:17Z</cp:lastPrinted>
  <dcterms:created xsi:type="dcterms:W3CDTF">2021-07-02T07:35:59Z</dcterms:created>
  <dcterms:modified xsi:type="dcterms:W3CDTF">2026-07-02T11:54:09Z</dcterms:modified>
</cp:coreProperties>
</file>