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 и СЗ_2026\Август\14.08.2026\"/>
    </mc:Choice>
  </mc:AlternateContent>
  <xr:revisionPtr revIDLastSave="0" documentId="13_ncr:1_{3AC0C40B-90E8-4E0C-B3FD-0C4838C9A94D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АВГУСТ_ЦЗ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4" i="1" l="1"/>
  <c r="K17" i="1"/>
  <c r="L17" i="1"/>
  <c r="M17" i="1"/>
  <c r="N17" i="1"/>
  <c r="O17" i="1"/>
  <c r="J17" i="1"/>
  <c r="K16" i="1"/>
  <c r="L16" i="1"/>
  <c r="M16" i="1"/>
  <c r="N16" i="1"/>
  <c r="O16" i="1"/>
  <c r="J16" i="1"/>
  <c r="L14" i="1"/>
  <c r="M14" i="1"/>
  <c r="N14" i="1"/>
  <c r="O14" i="1"/>
  <c r="K15" i="1"/>
  <c r="L15" i="1"/>
  <c r="M15" i="1"/>
  <c r="N15" i="1"/>
  <c r="O15" i="1"/>
  <c r="J15" i="1"/>
  <c r="J14" i="1"/>
  <c r="J13" i="1"/>
  <c r="K12" i="1"/>
  <c r="K10" i="1"/>
  <c r="J11" i="1"/>
  <c r="K8" i="1"/>
  <c r="J7" i="1"/>
  <c r="K6" i="1"/>
  <c r="P17" i="1" l="1"/>
  <c r="K13" i="1"/>
  <c r="L13" i="1"/>
  <c r="M13" i="1"/>
  <c r="N13" i="1"/>
  <c r="O13" i="1"/>
  <c r="K11" i="1"/>
  <c r="L11" i="1"/>
  <c r="M11" i="1"/>
  <c r="N11" i="1"/>
  <c r="O11" i="1"/>
  <c r="K7" i="1"/>
  <c r="O9" i="1" l="1"/>
  <c r="N9" i="1"/>
  <c r="M9" i="1"/>
  <c r="L9" i="1"/>
  <c r="O7" i="1"/>
  <c r="N7" i="1"/>
  <c r="M7" i="1"/>
  <c r="L7" i="1"/>
  <c r="F6" i="1"/>
  <c r="J8" i="1" l="1"/>
  <c r="K9" i="1"/>
  <c r="J6" i="1"/>
  <c r="J9" i="1" l="1"/>
</calcChain>
</file>

<file path=xl/sharedStrings.xml><?xml version="1.0" encoding="utf-8"?>
<sst xmlns="http://schemas.openxmlformats.org/spreadsheetml/2006/main" count="64" uniqueCount="48">
  <si>
    <t xml:space="preserve">Согласовано:
Директор МКУ "Центр компетенции в сфере бухгалтерского учета и закупок" Елецкого муниципального округа
Е.А. Тюкова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</si>
  <si>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№ п/п</t>
  </si>
  <si>
    <t>Наименование 
заказчика</t>
  </si>
  <si>
    <t>ИНН заказчика</t>
  </si>
  <si>
    <t>Наименование 
объекта закупки</t>
  </si>
  <si>
    <t>Наименование национального проекта</t>
  </si>
  <si>
    <t>Наименование 
федерального проекта</t>
  </si>
  <si>
    <t>Наименование 
государственной программы 
Липецкой области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</si>
  <si>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</si>
  <si>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</si>
  <si>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</si>
  <si>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Источник финансирования</t>
  </si>
  <si>
    <t>Предполагаемая дата размещения (месяц)</t>
  </si>
  <si>
    <t>Наименование способа определения поставщика (подрядчика, исполнителя)</t>
  </si>
  <si>
    <t>ПРИМЕЧАНИЕ:</t>
  </si>
  <si>
    <t>Всего, руб.</t>
  </si>
  <si>
    <t>федеральный бюджет, руб.</t>
  </si>
  <si>
    <t>областной
бюджет, руб.</t>
  </si>
  <si>
    <t>местный
бюджет, руб.</t>
  </si>
  <si>
    <t>внебюджетные средства, руб.</t>
  </si>
  <si>
    <t xml:space="preserve">август   </t>
  </si>
  <si>
    <t xml:space="preserve">Казацкий территориальный отдел Елецкого муниципального округа Липецкой области Российской Федерации </t>
  </si>
  <si>
    <t>Обустройство сквера "Казачьей славы" в с. Казаки ( 2 этап )</t>
  </si>
  <si>
    <t>Национальный проект "Инфраструктура для жизни"</t>
  </si>
  <si>
    <t>-</t>
  </si>
  <si>
    <t>43.99.90.190</t>
  </si>
  <si>
    <t>Всего 1 закупка</t>
  </si>
  <si>
    <t>Обустройство пешеходной коммуникации (тротуар) по ул.Новая д.Хмелинец Елецкого округа</t>
  </si>
  <si>
    <t>эл. аукцион</t>
  </si>
  <si>
    <t>1 закупка в рамках нац.проектов</t>
  </si>
  <si>
    <t>1 закупка в рамках гос.программы</t>
  </si>
  <si>
    <t xml:space="preserve">Пищулинский территориальный отдел Елецкого муниципального округа Липецкой области Российской Федерации </t>
  </si>
  <si>
    <t>263480002942248000100100120014399244</t>
  </si>
  <si>
    <t>263480002903848000100100180014399244</t>
  </si>
  <si>
    <t>август</t>
  </si>
  <si>
    <t>Государственная программа "Обеспечение жителей Липецкой области качественным жильем, социальной и инженерной инфраструктурой"</t>
  </si>
  <si>
    <r>
      <t xml:space="preserve">График централизованного определения поставщика (подрядчика, исполнителя) закупок товаров (работ, услуг) на август 2026 года, 
осуществляемого МКУ "Центр компетенции в сфере бухгалтерского учета и закупок" Елецкого муниципального округа
по состоянию на 14.08.2026 года
</t>
    </r>
    <r>
      <rPr>
        <b/>
        <i/>
        <sz val="24"/>
        <color rgb="FFFF0000"/>
        <rFont val="Times New Roman"/>
        <family val="1"/>
        <charset val="204"/>
      </rPr>
      <t>(версия 1)</t>
    </r>
  </si>
  <si>
    <t>Администрация Елецкого муниципального округа</t>
  </si>
  <si>
    <t>Муниципальное казенное учреждение «Административная хозяйственная служба администрации Елецкого муниципального округа»</t>
  </si>
  <si>
    <t>19.20.21.100                   19.20.21.300</t>
  </si>
  <si>
    <t>май</t>
  </si>
  <si>
    <t>Поставка автомобильного топлива в 4 квартале 2026г</t>
  </si>
  <si>
    <t>263482103524048210100100180011920244</t>
  </si>
  <si>
    <t>Услуги по вывозу крупногабаритных отходов (КГО) с размещением на полигоне ТБО</t>
  </si>
  <si>
    <t>263480700128948210100100240013811244</t>
  </si>
  <si>
    <t>38.11.29.000</t>
  </si>
  <si>
    <t>Итого 4 закупки для 4 заказчиков, в т.ч.</t>
  </si>
  <si>
    <t>2 закупки, относящихся к категории "Прочие"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</si>
</sst>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_р_._-;\-* #,##0.00_р_._-;_-* &quot;-&quot;??_р_.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i/>
      <sz val="24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36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color theme="9" tint="-0.499984740745262"/>
      <name val="Times New Roman"/>
      <family val="1"/>
      <charset val="204"/>
    </font>
    <font>
      <b/>
      <sz val="16"/>
      <color theme="9" tint="-0.499984740745262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indexed="8"/>
      <name val="Calibri"/>
      <family val="2"/>
      <charset val="204"/>
    </font>
    <font>
      <sz val="16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0" fontId="19" fillId="0" borderId="28">
      <alignment horizontal="center" vertical="center" wrapText="1"/>
    </xf>
    <xf numFmtId="2" fontId="19" fillId="0" borderId="28">
      <alignment horizontal="center" vertical="center" wrapText="1"/>
    </xf>
    <xf numFmtId="49" fontId="19" fillId="0" borderId="28">
      <alignment horizontal="center" vertical="center" wrapText="1"/>
    </xf>
    <xf numFmtId="2" fontId="19" fillId="0" borderId="28">
      <alignment horizontal="center" vertical="center" shrinkToFit="1"/>
    </xf>
    <xf numFmtId="0" fontId="18" fillId="0" borderId="0"/>
    <xf numFmtId="165" fontId="20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4" fillId="0" borderId="0" xfId="0" applyFont="1"/>
    <xf numFmtId="0" fontId="2" fillId="0" borderId="0" xfId="0" applyFont="1"/>
    <xf numFmtId="4" fontId="7" fillId="2" borderId="10" xfId="0" applyNumberFormat="1" applyFont="1" applyFill="1" applyBorder="1" applyAlignment="1">
      <alignment horizontal="center" vertical="center" wrapText="1"/>
    </xf>
    <xf numFmtId="0" fontId="2" fillId="3" borderId="0" xfId="0" applyFont="1" applyFill="1"/>
    <xf numFmtId="0" fontId="9" fillId="0" borderId="1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49" fontId="10" fillId="4" borderId="10" xfId="0" applyNumberFormat="1" applyFont="1" applyFill="1" applyBorder="1" applyAlignment="1">
      <alignment horizontal="center" vertical="center" wrapText="1"/>
    </xf>
    <xf numFmtId="4" fontId="10" fillId="4" borderId="10" xfId="0" applyNumberFormat="1" applyFont="1" applyFill="1" applyBorder="1" applyAlignment="1">
      <alignment horizontal="center" vertical="center" wrapText="1"/>
    </xf>
    <xf numFmtId="49" fontId="10" fillId="4" borderId="17" xfId="0" applyNumberFormat="1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/>
    </xf>
    <xf numFmtId="49" fontId="12" fillId="6" borderId="10" xfId="0" applyNumberFormat="1" applyFont="1" applyFill="1" applyBorder="1" applyAlignment="1">
      <alignment horizontal="center" vertical="center" wrapText="1"/>
    </xf>
    <xf numFmtId="4" fontId="12" fillId="6" borderId="10" xfId="0" applyNumberFormat="1" applyFont="1" applyFill="1" applyBorder="1" applyAlignment="1">
      <alignment horizontal="center" vertical="center" wrapText="1"/>
    </xf>
    <xf numFmtId="49" fontId="12" fillId="6" borderId="17" xfId="0" applyNumberFormat="1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right" vertical="center" wrapText="1"/>
    </xf>
    <xf numFmtId="4" fontId="14" fillId="7" borderId="20" xfId="0" applyNumberFormat="1" applyFont="1" applyFill="1" applyBorder="1" applyAlignment="1">
      <alignment horizontal="center" vertical="center" wrapText="1"/>
    </xf>
    <xf numFmtId="4" fontId="2" fillId="7" borderId="21" xfId="0" applyNumberFormat="1" applyFont="1" applyFill="1" applyBorder="1" applyAlignment="1">
      <alignment horizontal="center" vertical="center"/>
    </xf>
    <xf numFmtId="0" fontId="11" fillId="0" borderId="0" xfId="0" applyFont="1"/>
    <xf numFmtId="0" fontId="15" fillId="4" borderId="22" xfId="0" applyFont="1" applyFill="1" applyBorder="1" applyAlignment="1">
      <alignment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vertical="center"/>
    </xf>
    <xf numFmtId="4" fontId="15" fillId="4" borderId="10" xfId="0" applyNumberFormat="1" applyFont="1" applyFill="1" applyBorder="1" applyAlignment="1">
      <alignment horizontal="center" vertical="center"/>
    </xf>
    <xf numFmtId="4" fontId="2" fillId="4" borderId="10" xfId="0" applyNumberFormat="1" applyFont="1" applyFill="1" applyBorder="1" applyAlignment="1">
      <alignment horizontal="center" vertical="center"/>
    </xf>
    <xf numFmtId="4" fontId="2" fillId="4" borderId="17" xfId="0" applyNumberFormat="1" applyFont="1" applyFill="1" applyBorder="1" applyAlignment="1">
      <alignment horizontal="center" vertical="center"/>
    </xf>
    <xf numFmtId="0" fontId="16" fillId="6" borderId="22" xfId="0" applyFont="1" applyFill="1" applyBorder="1" applyAlignment="1">
      <alignment vertical="center"/>
    </xf>
    <xf numFmtId="0" fontId="16" fillId="6" borderId="10" xfId="0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vertical="center"/>
    </xf>
    <xf numFmtId="4" fontId="16" fillId="6" borderId="10" xfId="0" applyNumberFormat="1" applyFont="1" applyFill="1" applyBorder="1" applyAlignment="1">
      <alignment horizontal="center" vertical="center"/>
    </xf>
    <xf numFmtId="4" fontId="2" fillId="6" borderId="10" xfId="0" applyNumberFormat="1" applyFont="1" applyFill="1" applyBorder="1" applyAlignment="1">
      <alignment horizontal="center" vertical="center"/>
    </xf>
    <xf numFmtId="4" fontId="2" fillId="6" borderId="17" xfId="0" applyNumberFormat="1" applyFont="1" applyFill="1" applyBorder="1" applyAlignment="1">
      <alignment horizontal="center" vertical="center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horizontal="center" vertical="center"/>
    </xf>
    <xf numFmtId="4" fontId="17" fillId="0" borderId="24" xfId="0" applyNumberFormat="1" applyFont="1" applyBorder="1" applyAlignment="1">
      <alignment horizontal="center" vertical="center"/>
    </xf>
    <xf numFmtId="4" fontId="2" fillId="0" borderId="25" xfId="0" applyNumberFormat="1" applyFont="1" applyBorder="1" applyAlignment="1">
      <alignment horizontal="center" vertical="center"/>
    </xf>
    <xf numFmtId="164" fontId="11" fillId="2" borderId="19" xfId="0" applyNumberFormat="1" applyFont="1" applyFill="1" applyBorder="1" applyAlignment="1">
      <alignment vertical="center" wrapText="1"/>
    </xf>
    <xf numFmtId="164" fontId="11" fillId="2" borderId="19" xfId="0" applyNumberFormat="1" applyFont="1" applyFill="1" applyBorder="1" applyAlignment="1">
      <alignment horizontal="center" vertical="center" wrapText="1"/>
    </xf>
    <xf numFmtId="4" fontId="11" fillId="2" borderId="19" xfId="0" applyNumberFormat="1" applyFont="1" applyFill="1" applyBorder="1" applyAlignment="1">
      <alignment horizontal="center" vertical="center" wrapText="1"/>
    </xf>
    <xf numFmtId="0" fontId="11" fillId="2" borderId="19" xfId="0" applyFont="1" applyFill="1" applyBorder="1"/>
    <xf numFmtId="0" fontId="11" fillId="2" borderId="26" xfId="0" applyFont="1" applyFill="1" applyBorder="1"/>
    <xf numFmtId="4" fontId="2" fillId="7" borderId="20" xfId="0" applyNumberFormat="1" applyFont="1" applyFill="1" applyBorder="1" applyAlignment="1">
      <alignment horizontal="center" vertical="center"/>
    </xf>
    <xf numFmtId="0" fontId="9" fillId="0" borderId="15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 wrapText="1"/>
    </xf>
    <xf numFmtId="0" fontId="21" fillId="0" borderId="10" xfId="1" applyFont="1" applyFill="1" applyBorder="1" applyAlignment="1">
      <alignment horizontal="center" vertical="center"/>
    </xf>
    <xf numFmtId="49" fontId="9" fillId="0" borderId="10" xfId="1" applyNumberFormat="1" applyFont="1" applyFill="1" applyBorder="1" applyAlignment="1">
      <alignment horizontal="center" vertical="center" wrapText="1"/>
    </xf>
    <xf numFmtId="4" fontId="9" fillId="0" borderId="10" xfId="1" applyNumberFormat="1" applyFont="1" applyFill="1" applyBorder="1" applyAlignment="1">
      <alignment horizontal="center" vertical="center" wrapText="1"/>
    </xf>
    <xf numFmtId="49" fontId="9" fillId="0" borderId="17" xfId="1" applyNumberFormat="1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164" fontId="11" fillId="2" borderId="12" xfId="0" applyNumberFormat="1" applyFont="1" applyFill="1" applyBorder="1" applyAlignment="1">
      <alignment horizontal="left" vertical="center" wrapText="1"/>
    </xf>
    <xf numFmtId="164" fontId="11" fillId="2" borderId="18" xfId="0" applyNumberFormat="1" applyFont="1" applyFill="1" applyBorder="1" applyAlignment="1">
      <alignment horizontal="left" vertical="center" wrapText="1"/>
    </xf>
    <xf numFmtId="0" fontId="5" fillId="7" borderId="27" xfId="0" applyFont="1" applyFill="1" applyBorder="1" applyAlignment="1">
      <alignment horizontal="left" vertical="center" wrapText="1"/>
    </xf>
    <xf numFmtId="0" fontId="5" fillId="7" borderId="20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7" xfId="0" applyNumberFormat="1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" fontId="2" fillId="0" borderId="24" xfId="0" applyNumberFormat="1" applyFont="1" applyBorder="1" applyAlignment="1">
      <alignment horizontal="center" vertical="center"/>
    </xf>
    <xf numFmtId="0" fontId="11" fillId="2" borderId="29" xfId="0" applyFont="1" applyFill="1" applyBorder="1"/>
    <xf numFmtId="0" fontId="9" fillId="0" borderId="22" xfId="1" applyFont="1" applyFill="1" applyBorder="1" applyAlignment="1">
      <alignment horizontal="center" vertical="center" wrapText="1"/>
    </xf>
  </cellXfs>
  <cellStyles count="8">
    <cellStyle name="xl191" xfId="5" xr:uid="{D3DDCAB4-3AA1-4712-A91B-AECDDBC5BC17}"/>
    <cellStyle name="xl198" xfId="4" xr:uid="{C2D008C5-5BBE-4CB5-8A1F-9E9F877FE67B}"/>
    <cellStyle name="xl199" xfId="2" xr:uid="{043140AD-4627-4550-972A-9E46D2191119}"/>
    <cellStyle name="xl200" xfId="3" xr:uid="{ECE6D0D6-2858-409C-8E0F-605D7D7DF02C}"/>
    <cellStyle name="Обычный" xfId="0" builtinId="0"/>
    <cellStyle name="Обычный 2" xfId="6" xr:uid="{767E09C3-9668-4E53-B0F8-838FE0FCD48D}"/>
    <cellStyle name="Обычный 3" xfId="1" xr:uid="{9F23E2B2-A50F-446A-983C-22DBA204F366}"/>
    <cellStyle name="Финансовый 2" xfId="7" xr:uid="{C6FC7534-A217-4DDF-9FCC-606C5B47C6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1510\Downloads\&#1045;&#1083;&#1077;&#1094;&#1082;&#1080;&#1081;%20&#1086;&#1082;&#1088;&#1091;&#1075;_&#1062;&#1047;_11.06.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ПРЕЛЬ_ЦЗ"/>
      <sheetName val="Лист2"/>
    </sheetNames>
    <sheetDataSet>
      <sheetData sheetId="0">
        <row r="16">
          <cell r="F16" t="str">
            <v>Федеральный проект "Формирование комфортной городской среды"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zoomScale="50" zoomScaleNormal="50" workbookViewId="0">
      <selection activeCell="N23" sqref="N23"/>
    </sheetView>
  </sheetViews>
  <sheetFormatPr defaultColWidth="9.140625" defaultRowHeight="15" x14ac:dyDescent="0.25"/>
  <cols>
    <col min="1" max="1" width="9.140625" style="1"/>
    <col min="2" max="2" width="57.5703125" style="2" customWidth="1"/>
    <col min="3" max="3" width="21.28515625" style="2" customWidth="1"/>
    <col min="4" max="4" width="76.140625" style="1" customWidth="1"/>
    <col min="5" max="6" width="30.42578125" style="1" customWidth="1"/>
    <col min="7" max="7" width="43.85546875" style="3" customWidth="1"/>
    <col min="8" max="8" width="54.28515625" style="4" customWidth="1"/>
    <col min="9" max="9" width="38.7109375" style="1" customWidth="1"/>
    <col min="10" max="15" width="33.85546875" style="5" customWidth="1"/>
    <col min="16" max="16" width="27.85546875" style="5" hidden="1" customWidth="1"/>
    <col min="17" max="17" width="27.42578125" style="5" customWidth="1"/>
    <col min="18" max="18" width="30.28515625" style="5" hidden="1" customWidth="1"/>
    <col min="19" max="16384" width="9.140625" style="7"/>
  </cols>
  <sheetData>
    <row r="1" spans="1:18" ht="114.75" customHeight="1" x14ac:dyDescent="0.35">
      <c r="N1" s="71" t="s">
        <v>0</v>
      </c>
      <c r="O1" s="71"/>
      <c r="P1" s="71"/>
      <c r="Q1" s="71"/>
      <c r="R1" s="6"/>
    </row>
    <row r="2" spans="1:18" ht="141.75" customHeight="1" thickBot="1" x14ac:dyDescent="0.3">
      <c r="A2" s="72" t="s">
        <v>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"/>
    </row>
    <row r="3" spans="1:18" ht="67.900000000000006" customHeight="1" x14ac:dyDescent="0.25">
      <c r="A3" s="73" t="s">
        <v>1</v>
      </c>
      <c r="B3" s="62" t="s">
        <v>2</v>
      </c>
      <c r="C3" s="62" t="s">
        <v>3</v>
      </c>
      <c r="D3" s="62" t="s">
        <v>4</v>
      </c>
      <c r="E3" s="62" t="s">
        <v>5</v>
      </c>
      <c r="F3" s="62" t="s">
        <v>6</v>
      </c>
      <c r="G3" s="62" t="s">
        <v>7</v>
      </c>
      <c r="H3" s="75" t="s">
        <v>8</v>
      </c>
      <c r="I3" s="62" t="s">
        <v>9</v>
      </c>
      <c r="J3" s="64" t="s">
        <v>10</v>
      </c>
      <c r="K3" s="66" t="s">
        <v>11</v>
      </c>
      <c r="L3" s="67"/>
      <c r="M3" s="67"/>
      <c r="N3" s="67"/>
      <c r="O3" s="68"/>
      <c r="P3" s="64" t="s">
        <v>12</v>
      </c>
      <c r="Q3" s="69" t="s">
        <v>13</v>
      </c>
      <c r="R3" s="7" t="s">
        <v>14</v>
      </c>
    </row>
    <row r="4" spans="1:18" ht="139.15" customHeight="1" thickBot="1" x14ac:dyDescent="0.3">
      <c r="A4" s="74"/>
      <c r="B4" s="63"/>
      <c r="C4" s="63"/>
      <c r="D4" s="63"/>
      <c r="E4" s="63"/>
      <c r="F4" s="63"/>
      <c r="G4" s="63"/>
      <c r="H4" s="76"/>
      <c r="I4" s="63"/>
      <c r="J4" s="65"/>
      <c r="K4" s="8" t="s">
        <v>15</v>
      </c>
      <c r="L4" s="8" t="s">
        <v>16</v>
      </c>
      <c r="M4" s="8" t="s">
        <v>17</v>
      </c>
      <c r="N4" s="8" t="s">
        <v>18</v>
      </c>
      <c r="O4" s="8" t="s">
        <v>19</v>
      </c>
      <c r="P4" s="65"/>
      <c r="Q4" s="70"/>
      <c r="R4" s="7"/>
    </row>
    <row r="5" spans="1:18" s="9" customFormat="1" ht="45.75" thickBot="1" x14ac:dyDescent="0.3">
      <c r="A5" s="55" t="s">
        <v>20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7"/>
    </row>
    <row r="6" spans="1:18" ht="101.25" customHeight="1" thickBot="1" x14ac:dyDescent="0.35">
      <c r="A6" s="10">
        <v>1</v>
      </c>
      <c r="B6" s="11" t="s">
        <v>21</v>
      </c>
      <c r="C6" s="11">
        <v>4800029038</v>
      </c>
      <c r="D6" s="12" t="s">
        <v>22</v>
      </c>
      <c r="E6" s="13" t="s">
        <v>23</v>
      </c>
      <c r="F6" s="12" t="str">
        <f>[1]АПРЕЛЬ_ЦЗ!$F$16</f>
        <v>Федеральный проект "Формирование комфортной городской среды"</v>
      </c>
      <c r="G6" s="12" t="s">
        <v>24</v>
      </c>
      <c r="H6" s="14" t="s">
        <v>33</v>
      </c>
      <c r="I6" s="12" t="s">
        <v>25</v>
      </c>
      <c r="J6" s="15">
        <f>K6</f>
        <v>930638</v>
      </c>
      <c r="K6" s="15">
        <f>SUM(L6:O6)</f>
        <v>930638</v>
      </c>
      <c r="L6" s="15">
        <v>0</v>
      </c>
      <c r="M6" s="15">
        <v>912025.12</v>
      </c>
      <c r="N6" s="15">
        <v>18612.88</v>
      </c>
      <c r="O6" s="15">
        <v>0</v>
      </c>
      <c r="P6" s="15" t="s">
        <v>34</v>
      </c>
      <c r="Q6" s="16" t="s">
        <v>28</v>
      </c>
      <c r="R6" s="78"/>
    </row>
    <row r="7" spans="1:18" s="26" customFormat="1" ht="32.25" customHeight="1" thickBot="1" x14ac:dyDescent="0.35">
      <c r="A7" s="58" t="s">
        <v>26</v>
      </c>
      <c r="B7" s="59"/>
      <c r="C7" s="43"/>
      <c r="D7" s="43"/>
      <c r="E7" s="44"/>
      <c r="F7" s="44"/>
      <c r="G7" s="44"/>
      <c r="H7" s="44"/>
      <c r="I7" s="44"/>
      <c r="J7" s="45">
        <f>SUM(J6)</f>
        <v>930638</v>
      </c>
      <c r="K7" s="45">
        <f>SUM(K6)</f>
        <v>930638</v>
      </c>
      <c r="L7" s="45">
        <f t="shared" ref="L7:O7" si="0">SUM(L6)</f>
        <v>0</v>
      </c>
      <c r="M7" s="45">
        <f t="shared" si="0"/>
        <v>912025.12</v>
      </c>
      <c r="N7" s="45">
        <f t="shared" si="0"/>
        <v>18612.88</v>
      </c>
      <c r="O7" s="45">
        <f t="shared" si="0"/>
        <v>0</v>
      </c>
      <c r="P7" s="46"/>
      <c r="Q7" s="47"/>
    </row>
    <row r="8" spans="1:18" ht="101.25" customHeight="1" thickBot="1" x14ac:dyDescent="0.35">
      <c r="A8" s="10">
        <v>1</v>
      </c>
      <c r="B8" s="11" t="s">
        <v>31</v>
      </c>
      <c r="C8" s="11">
        <v>4800029422</v>
      </c>
      <c r="D8" s="17" t="s">
        <v>27</v>
      </c>
      <c r="E8" s="18" t="s">
        <v>24</v>
      </c>
      <c r="F8" s="17" t="s">
        <v>24</v>
      </c>
      <c r="G8" s="17" t="s">
        <v>35</v>
      </c>
      <c r="H8" s="19" t="s">
        <v>32</v>
      </c>
      <c r="I8" s="17" t="s">
        <v>25</v>
      </c>
      <c r="J8" s="20">
        <f>K8</f>
        <v>1996706.5</v>
      </c>
      <c r="K8" s="20">
        <f>SUM(L8:O8)</f>
        <v>1996706.5</v>
      </c>
      <c r="L8" s="20">
        <v>0</v>
      </c>
      <c r="M8" s="20">
        <v>1744973.2</v>
      </c>
      <c r="N8" s="20">
        <v>151733.29999999999</v>
      </c>
      <c r="O8" s="20">
        <v>100000</v>
      </c>
      <c r="P8" s="20" t="s">
        <v>34</v>
      </c>
      <c r="Q8" s="21" t="s">
        <v>28</v>
      </c>
      <c r="R8" s="78"/>
    </row>
    <row r="9" spans="1:18" s="26" customFormat="1" ht="32.25" customHeight="1" thickBot="1" x14ac:dyDescent="0.35">
      <c r="A9" s="58" t="s">
        <v>26</v>
      </c>
      <c r="B9" s="59"/>
      <c r="C9" s="43"/>
      <c r="D9" s="43"/>
      <c r="E9" s="44"/>
      <c r="F9" s="44"/>
      <c r="G9" s="44"/>
      <c r="H9" s="44"/>
      <c r="I9" s="44"/>
      <c r="J9" s="45">
        <f>SUM(J8)</f>
        <v>1996706.5</v>
      </c>
      <c r="K9" s="45">
        <f t="shared" ref="K9:O9" si="1">SUM(K8)</f>
        <v>1996706.5</v>
      </c>
      <c r="L9" s="45">
        <f t="shared" si="1"/>
        <v>0</v>
      </c>
      <c r="M9" s="45">
        <f t="shared" si="1"/>
        <v>1744973.2</v>
      </c>
      <c r="N9" s="45">
        <f t="shared" si="1"/>
        <v>151733.29999999999</v>
      </c>
      <c r="O9" s="45">
        <f t="shared" si="1"/>
        <v>100000</v>
      </c>
      <c r="P9" s="46"/>
      <c r="Q9" s="47"/>
    </row>
    <row r="10" spans="1:18" s="26" customFormat="1" ht="101.25" customHeight="1" thickBot="1" x14ac:dyDescent="0.35">
      <c r="A10" s="79">
        <v>1</v>
      </c>
      <c r="B10" s="50" t="s">
        <v>37</v>
      </c>
      <c r="C10" s="50">
        <v>4807001289</v>
      </c>
      <c r="D10" s="50" t="s">
        <v>43</v>
      </c>
      <c r="E10" s="51" t="s">
        <v>24</v>
      </c>
      <c r="F10" s="50" t="s">
        <v>24</v>
      </c>
      <c r="G10" s="50" t="s">
        <v>24</v>
      </c>
      <c r="H10" s="52" t="s">
        <v>44</v>
      </c>
      <c r="I10" s="50" t="s">
        <v>45</v>
      </c>
      <c r="J10" s="53">
        <v>500000</v>
      </c>
      <c r="K10" s="53">
        <f>SUM(L10:O10)</f>
        <v>500000</v>
      </c>
      <c r="L10" s="53">
        <v>0</v>
      </c>
      <c r="M10" s="53">
        <v>0</v>
      </c>
      <c r="N10" s="53">
        <v>500000</v>
      </c>
      <c r="O10" s="53">
        <v>0</v>
      </c>
      <c r="P10" s="53"/>
      <c r="Q10" s="54" t="s">
        <v>28</v>
      </c>
    </row>
    <row r="11" spans="1:18" s="26" customFormat="1" ht="32.25" customHeight="1" thickBot="1" x14ac:dyDescent="0.35">
      <c r="A11" s="58" t="s">
        <v>26</v>
      </c>
      <c r="B11" s="59"/>
      <c r="C11" s="43"/>
      <c r="D11" s="43"/>
      <c r="E11" s="44"/>
      <c r="F11" s="44"/>
      <c r="G11" s="44"/>
      <c r="H11" s="44"/>
      <c r="I11" s="44"/>
      <c r="J11" s="45">
        <f>J10</f>
        <v>500000</v>
      </c>
      <c r="K11" s="45">
        <f t="shared" ref="K11:O11" si="2">K10</f>
        <v>500000</v>
      </c>
      <c r="L11" s="45">
        <f t="shared" si="2"/>
        <v>0</v>
      </c>
      <c r="M11" s="45">
        <f t="shared" si="2"/>
        <v>0</v>
      </c>
      <c r="N11" s="45">
        <f t="shared" si="2"/>
        <v>500000</v>
      </c>
      <c r="O11" s="45">
        <f t="shared" si="2"/>
        <v>0</v>
      </c>
      <c r="P11" s="46" t="e">
        <v>#REF!</v>
      </c>
      <c r="Q11" s="47"/>
    </row>
    <row r="12" spans="1:18" s="26" customFormat="1" ht="98.25" customHeight="1" thickBot="1" x14ac:dyDescent="0.35">
      <c r="A12" s="49">
        <v>1</v>
      </c>
      <c r="B12" s="50" t="s">
        <v>38</v>
      </c>
      <c r="C12" s="50">
        <v>4821035240</v>
      </c>
      <c r="D12" s="50" t="s">
        <v>41</v>
      </c>
      <c r="E12" s="51" t="s">
        <v>24</v>
      </c>
      <c r="F12" s="50" t="s">
        <v>24</v>
      </c>
      <c r="G12" s="50" t="s">
        <v>24</v>
      </c>
      <c r="H12" s="52" t="s">
        <v>42</v>
      </c>
      <c r="I12" s="50" t="s">
        <v>39</v>
      </c>
      <c r="J12" s="53">
        <v>2062747</v>
      </c>
      <c r="K12" s="53">
        <f>SUM(L12:O12)</f>
        <v>2062747</v>
      </c>
      <c r="L12" s="53">
        <v>0</v>
      </c>
      <c r="M12" s="53">
        <v>0</v>
      </c>
      <c r="N12" s="53">
        <v>2062747</v>
      </c>
      <c r="O12" s="53">
        <v>0</v>
      </c>
      <c r="P12" s="53" t="s">
        <v>40</v>
      </c>
      <c r="Q12" s="54" t="s">
        <v>28</v>
      </c>
    </row>
    <row r="13" spans="1:18" s="26" customFormat="1" ht="32.25" customHeight="1" thickBot="1" x14ac:dyDescent="0.35">
      <c r="A13" s="58" t="s">
        <v>26</v>
      </c>
      <c r="B13" s="59"/>
      <c r="C13" s="43"/>
      <c r="D13" s="43"/>
      <c r="E13" s="44"/>
      <c r="F13" s="44"/>
      <c r="G13" s="44"/>
      <c r="H13" s="44"/>
      <c r="I13" s="44"/>
      <c r="J13" s="45">
        <f>J12</f>
        <v>2062747</v>
      </c>
      <c r="K13" s="45">
        <f t="shared" ref="K13:O13" si="3">K12</f>
        <v>2062747</v>
      </c>
      <c r="L13" s="45">
        <f t="shared" si="3"/>
        <v>0</v>
      </c>
      <c r="M13" s="45">
        <f t="shared" si="3"/>
        <v>0</v>
      </c>
      <c r="N13" s="45">
        <f t="shared" si="3"/>
        <v>2062747</v>
      </c>
      <c r="O13" s="45">
        <f t="shared" si="3"/>
        <v>0</v>
      </c>
      <c r="P13" s="46" t="e">
        <v>#REF!</v>
      </c>
      <c r="Q13" s="47"/>
    </row>
    <row r="14" spans="1:18" ht="47.25" customHeight="1" x14ac:dyDescent="0.25">
      <c r="A14" s="60" t="s">
        <v>46</v>
      </c>
      <c r="B14" s="61"/>
      <c r="C14" s="61"/>
      <c r="D14" s="61"/>
      <c r="E14" s="22"/>
      <c r="F14" s="22"/>
      <c r="G14" s="22"/>
      <c r="H14" s="23"/>
      <c r="I14" s="23"/>
      <c r="J14" s="24">
        <f>SUM(J7,J9,J11,J13)</f>
        <v>5490091.5</v>
      </c>
      <c r="K14" s="24">
        <f>K15+K16+K17</f>
        <v>5490091.5</v>
      </c>
      <c r="L14" s="24">
        <f t="shared" ref="K14:O14" si="4">SUM(L7,L9,L11,L13)</f>
        <v>0</v>
      </c>
      <c r="M14" s="24">
        <f t="shared" si="4"/>
        <v>2656998.3199999998</v>
      </c>
      <c r="N14" s="24">
        <f t="shared" si="4"/>
        <v>2733093.1799999997</v>
      </c>
      <c r="O14" s="24">
        <f t="shared" si="4"/>
        <v>100000</v>
      </c>
      <c r="P14" s="48"/>
      <c r="Q14" s="25"/>
      <c r="R14" s="7"/>
    </row>
    <row r="15" spans="1:18" ht="47.25" customHeight="1" x14ac:dyDescent="0.25">
      <c r="A15" s="27" t="s">
        <v>29</v>
      </c>
      <c r="B15" s="28"/>
      <c r="C15" s="29"/>
      <c r="D15" s="28"/>
      <c r="E15" s="28"/>
      <c r="F15" s="28"/>
      <c r="G15" s="28"/>
      <c r="H15" s="28"/>
      <c r="I15" s="28"/>
      <c r="J15" s="30">
        <f>J6</f>
        <v>930638</v>
      </c>
      <c r="K15" s="30">
        <f t="shared" ref="K15:O15" si="5">K6</f>
        <v>930638</v>
      </c>
      <c r="L15" s="30">
        <f t="shared" si="5"/>
        <v>0</v>
      </c>
      <c r="M15" s="30">
        <f t="shared" si="5"/>
        <v>912025.12</v>
      </c>
      <c r="N15" s="30">
        <f t="shared" si="5"/>
        <v>18612.88</v>
      </c>
      <c r="O15" s="30">
        <f t="shared" si="5"/>
        <v>0</v>
      </c>
      <c r="P15" s="31"/>
      <c r="Q15" s="32"/>
      <c r="R15" s="7"/>
    </row>
    <row r="16" spans="1:18" ht="47.25" customHeight="1" x14ac:dyDescent="0.25">
      <c r="A16" s="33" t="s">
        <v>30</v>
      </c>
      <c r="B16" s="34"/>
      <c r="C16" s="35"/>
      <c r="D16" s="34"/>
      <c r="E16" s="34"/>
      <c r="F16" s="34"/>
      <c r="G16" s="34"/>
      <c r="H16" s="34"/>
      <c r="I16" s="34"/>
      <c r="J16" s="36">
        <f>J8</f>
        <v>1996706.5</v>
      </c>
      <c r="K16" s="36">
        <f t="shared" ref="K16:O16" si="6">K8</f>
        <v>1996706.5</v>
      </c>
      <c r="L16" s="36">
        <f t="shared" si="6"/>
        <v>0</v>
      </c>
      <c r="M16" s="36">
        <f t="shared" si="6"/>
        <v>1744973.2</v>
      </c>
      <c r="N16" s="36">
        <f t="shared" si="6"/>
        <v>151733.29999999999</v>
      </c>
      <c r="O16" s="36">
        <f t="shared" si="6"/>
        <v>100000</v>
      </c>
      <c r="P16" s="37"/>
      <c r="Q16" s="38"/>
      <c r="R16" s="7"/>
    </row>
    <row r="17" spans="1:18" ht="47.25" customHeight="1" thickBot="1" x14ac:dyDescent="0.3">
      <c r="A17" s="39" t="s">
        <v>47</v>
      </c>
      <c r="B17" s="40"/>
      <c r="C17" s="40"/>
      <c r="D17" s="40"/>
      <c r="E17" s="40"/>
      <c r="F17" s="40"/>
      <c r="G17" s="40"/>
      <c r="H17" s="40"/>
      <c r="I17" s="40"/>
      <c r="J17" s="41">
        <f>J10+J12</f>
        <v>2562747</v>
      </c>
      <c r="K17" s="41">
        <f t="shared" ref="K17:O17" si="7">K10+K12</f>
        <v>2562747</v>
      </c>
      <c r="L17" s="41">
        <f t="shared" si="7"/>
        <v>0</v>
      </c>
      <c r="M17" s="41">
        <f t="shared" si="7"/>
        <v>0</v>
      </c>
      <c r="N17" s="41">
        <f t="shared" si="7"/>
        <v>2562747</v>
      </c>
      <c r="O17" s="41">
        <f t="shared" si="7"/>
        <v>0</v>
      </c>
      <c r="P17" s="77" t="e">
        <f t="shared" ref="K17:P17" si="8">P10+P12</f>
        <v>#VALUE!</v>
      </c>
      <c r="Q17" s="42"/>
      <c r="R17" s="7"/>
    </row>
  </sheetData>
  <mergeCells count="21">
    <mergeCell ref="N1:Q1"/>
    <mergeCell ref="A2:Q2"/>
    <mergeCell ref="A3:A4"/>
    <mergeCell ref="B3:B4"/>
    <mergeCell ref="C3:C4"/>
    <mergeCell ref="D3:D4"/>
    <mergeCell ref="E3:E4"/>
    <mergeCell ref="F3:F4"/>
    <mergeCell ref="G3:G4"/>
    <mergeCell ref="H3:H4"/>
    <mergeCell ref="A5:Q5"/>
    <mergeCell ref="A7:B7"/>
    <mergeCell ref="A9:B9"/>
    <mergeCell ref="A14:D14"/>
    <mergeCell ref="I3:I4"/>
    <mergeCell ref="J3:J4"/>
    <mergeCell ref="K3:O3"/>
    <mergeCell ref="P3:P4"/>
    <mergeCell ref="Q3:Q4"/>
    <mergeCell ref="A11:B11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АВГУСТ_ЦЗ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u1510</cp:lastModifiedBy>
  <dcterms:created xsi:type="dcterms:W3CDTF">2015-06-05T18:19:34Z</dcterms:created>
  <dcterms:modified xsi:type="dcterms:W3CDTF">2026-08-17T08:27:10Z</dcterms:modified>
</cp:coreProperties>
</file>