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1.12.2025\На Сайт\"/>
    </mc:Choice>
  </mc:AlternateContent>
  <xr:revisionPtr revIDLastSave="0" documentId="13_ncr:1_{F462B80B-43F5-4EDB-81AC-C784B74B03A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ЦЗ" sheetId="1" r:id="rId1"/>
    <sheet name="Лист2" sheetId="4" state="hidden" r:id="rId2"/>
  </sheets>
  <definedNames>
    <definedName name="_xlnm.Print_Area" localSheetId="0">ДЕКАБРЬ_ЦЗ!$A$1:$Q$10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7" i="1" l="1"/>
  <c r="J20" i="1"/>
  <c r="J17" i="1"/>
  <c r="K16" i="1"/>
  <c r="K15" i="1"/>
  <c r="K14" i="1"/>
  <c r="K13" i="1"/>
  <c r="K12" i="1"/>
  <c r="K11" i="1"/>
  <c r="K9" i="1"/>
  <c r="K8" i="1"/>
  <c r="K7" i="1"/>
  <c r="K6" i="1"/>
  <c r="L20" i="1"/>
  <c r="M20" i="1"/>
  <c r="N20" i="1"/>
  <c r="O20" i="1"/>
  <c r="L16" i="1"/>
  <c r="M16" i="1"/>
  <c r="N16" i="1"/>
  <c r="O16" i="1"/>
  <c r="J16" i="1"/>
  <c r="L12" i="1"/>
  <c r="M12" i="1"/>
  <c r="N12" i="1"/>
  <c r="O12" i="1"/>
  <c r="J12" i="1"/>
  <c r="K10" i="1"/>
  <c r="L9" i="1"/>
  <c r="M9" i="1"/>
  <c r="N9" i="1"/>
  <c r="O9" i="1"/>
  <c r="J9" i="1"/>
  <c r="L7" i="1"/>
  <c r="M7" i="1"/>
  <c r="N7" i="1"/>
  <c r="O7" i="1"/>
  <c r="J7" i="1"/>
  <c r="K20" i="1" l="1"/>
  <c r="O17" i="1"/>
  <c r="L17" i="1"/>
  <c r="M17" i="1" l="1"/>
  <c r="N17" i="1"/>
</calcChain>
</file>

<file path=xl/sharedStrings.xml><?xml version="1.0" encoding="utf-8"?>
<sst xmlns="http://schemas.openxmlformats.org/spreadsheetml/2006/main" count="91" uniqueCount="51">
  <si>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</si>
  <si>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</si>
  <si>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</si>
  <si>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</si>
  <si>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</si>
  <si>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</si>
  <si>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</si>
  <si>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</si>
  <si>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</si>
  <si>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</si>
  <si>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</si>
  <si>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</si>
  <si>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</si>
  <si>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</si>
  <si>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</si>
  <si>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</si>
  <si>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</si>
  <si>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</si>
  <si>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Всего 1 закупка</t>
  </si>
  <si>
    <t>-</t>
  </si>
  <si>
    <t>0 закупок в рамках нац.проектов</t>
  </si>
  <si>
    <t>0 закупок в рамках гос.программы</t>
  </si>
  <si>
    <t>областной
бюджет, руб.</t>
  </si>
  <si>
    <t>местный
бюджет, руб.</t>
  </si>
  <si>
    <t>Услуги по заправке и восстановлению картриджей</t>
  </si>
  <si>
    <t>эл. аукцион</t>
  </si>
  <si>
    <t>Муниципальное бюджетное учреждение культуры  "Центр культуры и туризма"</t>
  </si>
  <si>
    <t>19.20</t>
  </si>
  <si>
    <t>95.11</t>
  </si>
  <si>
    <t>Муниципальное казенное  учреждение  "Центр компетенции в сфере бухгалтерского учета и закупок" Елецкого муниципального района</t>
  </si>
  <si>
    <t>253480705687348070100100010009511244</t>
  </si>
  <si>
    <t>декабрь</t>
  </si>
  <si>
    <t>эл.аукцион</t>
  </si>
  <si>
    <t>17.12</t>
  </si>
  <si>
    <t>Всего 2 закупки</t>
  </si>
  <si>
    <t xml:space="preserve"> 243480700761148070100100110009511244</t>
  </si>
  <si>
    <t>Администрация сельского поселения Нижневоргольский сельсовет Елецкого муниципального района Липецкой области</t>
  </si>
  <si>
    <t>Бумага для офисной техники на 2026 год</t>
  </si>
  <si>
    <t>253480700201048070100100100001712244</t>
  </si>
  <si>
    <t>Бензин автомобильный и топливо дизельное на 2026 год</t>
  </si>
  <si>
    <t>253480700201048070100100070001920244</t>
  </si>
  <si>
    <t>Администрация сельского поселения Архангельский сельсовет Елецкого муниципального района Липецкой области</t>
  </si>
  <si>
    <t>Оказание услуг по заправке и восстановлению картриджей для принтеров и многофункциональных устройств</t>
  </si>
  <si>
    <t>253480700170848070100100130009511244</t>
  </si>
  <si>
    <t>253480700170848070100100100001712244</t>
  </si>
  <si>
    <t>253480700170848070100100070001920244</t>
  </si>
  <si>
    <t>Всего 3 закупки</t>
  </si>
  <si>
    <t>Итого 7 закупок для 4 заказчиков, в т.ч.</t>
  </si>
  <si>
    <t>7 закупок,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</si>
  <si>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декабрь 2025 года,  
осуществляемого МКУ "Центр компетенции в сфере бухгалтерского учета и закупок" Елецкого муниципального района
по состоянию на 01.12.2025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</si>
  <si>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 xml:space="preserve">Согласовано:
Директор МКУ "Центр компетенции в сфере бухгалтерского учета и закупок" Елецкого муниципального района  
Е.А. Тюкова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</si>
</sst>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0.0"/>
    <numFmt numFmtId="167" formatCode="#\ ##0.0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0" xfId="0" applyNumberFormat="1" applyFont="1" applyFill="1" applyBorder="1" applyAlignment="1">
      <alignment horizontal="center" vertical="center" wrapText="1"/>
    </xf>
    <xf numFmtId="4" fontId="14" fillId="2" borderId="10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/>
    <xf numFmtId="166" fontId="14" fillId="2" borderId="10" xfId="0" applyNumberFormat="1" applyFont="1" applyFill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0" fontId="19" fillId="0" borderId="0" xfId="0" applyFont="1"/>
    <xf numFmtId="49" fontId="16" fillId="3" borderId="4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9" fontId="16" fillId="3" borderId="29" xfId="0" applyNumberFormat="1" applyFont="1" applyFill="1" applyBorder="1" applyAlignment="1">
      <alignment horizontal="center" vertical="center" wrapText="1"/>
    </xf>
    <xf numFmtId="4" fontId="16" fillId="3" borderId="29" xfId="0" applyNumberFormat="1" applyFont="1" applyFill="1" applyBorder="1" applyAlignment="1">
      <alignment horizontal="center" vertical="center" wrapText="1"/>
    </xf>
    <xf numFmtId="165" fontId="16" fillId="3" borderId="29" xfId="0" applyNumberFormat="1" applyFont="1" applyFill="1" applyBorder="1" applyAlignment="1">
      <alignment horizontal="center" vertical="center" wrapText="1"/>
    </xf>
    <xf numFmtId="49" fontId="16" fillId="3" borderId="30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7" fontId="16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6" fontId="14" fillId="2" borderId="20" xfId="0" applyNumberFormat="1" applyFont="1" applyFill="1" applyBorder="1" applyAlignment="1">
      <alignment horizontal="left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4" fillId="0" borderId="0" xfId="0" applyFont="1"/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tabSelected="1" zoomScale="50" zoomScaleNormal="50" zoomScaleSheetLayoutView="50" workbookViewId="0">
      <selection activeCell="K18" sqref="K18"/>
    </sheetView>
  </sheetViews>
  <sheetFormatPr defaultColWidth="9.140625" defaultRowHeight="15" x14ac:dyDescent="0.25"/>
  <cols>
    <col min="1" max="1" width="9.140625" style="26"/>
    <col min="2" max="2" width="53.5703125" style="5" customWidth="1"/>
    <col min="3" max="3" width="19.85546875" style="5" customWidth="1"/>
    <col min="4" max="4" width="70.7109375" style="26" customWidth="1"/>
    <col min="5" max="6" width="32.7109375" style="26" customWidth="1"/>
    <col min="7" max="7" width="32.7109375" style="2" customWidth="1"/>
    <col min="8" max="8" width="54.28515625" style="3" customWidth="1"/>
    <col min="9" max="9" width="39" style="26" customWidth="1"/>
    <col min="10" max="15" width="29" style="4" customWidth="1"/>
    <col min="16" max="16" width="27.5703125" style="4" hidden="1" customWidth="1"/>
    <col min="17" max="17" width="25.140625" style="4" customWidth="1"/>
    <col min="18" max="16384" width="9.140625" style="1"/>
  </cols>
  <sheetData>
    <row r="1" spans="1:18" ht="131.25" customHeight="1" x14ac:dyDescent="0.25">
      <c r="N1" s="53" t="s">
        <v>50</v>
      </c>
      <c r="O1" s="53"/>
      <c r="P1" s="53"/>
      <c r="Q1" s="53"/>
    </row>
    <row r="2" spans="1:18" ht="141" customHeight="1" thickBot="1" x14ac:dyDescent="0.3">
      <c r="A2" s="56" t="s">
        <v>49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8" ht="67.900000000000006" customHeight="1" x14ac:dyDescent="0.25">
      <c r="A3" s="62" t="s">
        <v>0</v>
      </c>
      <c r="B3" s="64" t="s">
        <v>1</v>
      </c>
      <c r="C3" s="64" t="s">
        <v>9</v>
      </c>
      <c r="D3" s="64" t="s">
        <v>16</v>
      </c>
      <c r="E3" s="64" t="s">
        <v>2</v>
      </c>
      <c r="F3" s="64" t="s">
        <v>6</v>
      </c>
      <c r="G3" s="64" t="s">
        <v>7</v>
      </c>
      <c r="H3" s="70" t="s">
        <v>3</v>
      </c>
      <c r="I3" s="64" t="s">
        <v>4</v>
      </c>
      <c r="J3" s="57" t="s">
        <v>5</v>
      </c>
      <c r="K3" s="59" t="s">
        <v>15</v>
      </c>
      <c r="L3" s="60"/>
      <c r="M3" s="60"/>
      <c r="N3" s="60"/>
      <c r="O3" s="61"/>
      <c r="P3" s="57" t="s">
        <v>8</v>
      </c>
      <c r="Q3" s="54" t="s">
        <v>17</v>
      </c>
    </row>
    <row r="4" spans="1:18" ht="139.15" customHeight="1" thickBot="1" x14ac:dyDescent="0.3">
      <c r="A4" s="63"/>
      <c r="B4" s="65"/>
      <c r="C4" s="65"/>
      <c r="D4" s="65"/>
      <c r="E4" s="65"/>
      <c r="F4" s="65"/>
      <c r="G4" s="65"/>
      <c r="H4" s="71"/>
      <c r="I4" s="65"/>
      <c r="J4" s="58"/>
      <c r="K4" s="27" t="s">
        <v>12</v>
      </c>
      <c r="L4" s="27" t="s">
        <v>13</v>
      </c>
      <c r="M4" s="27" t="s">
        <v>22</v>
      </c>
      <c r="N4" s="27" t="s">
        <v>23</v>
      </c>
      <c r="O4" s="27" t="s">
        <v>14</v>
      </c>
      <c r="P4" s="58"/>
      <c r="Q4" s="55"/>
    </row>
    <row r="5" spans="1:18" s="22" customFormat="1" ht="64.5" customHeight="1" thickBot="1" x14ac:dyDescent="0.3">
      <c r="A5" s="75" t="s">
        <v>31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7"/>
    </row>
    <row r="6" spans="1:18" s="37" customFormat="1" ht="84" customHeight="1" thickBot="1" x14ac:dyDescent="0.3">
      <c r="A6" s="41">
        <v>1</v>
      </c>
      <c r="B6" s="51" t="s">
        <v>29</v>
      </c>
      <c r="C6" s="52">
        <v>4807056873</v>
      </c>
      <c r="D6" s="42" t="s">
        <v>24</v>
      </c>
      <c r="E6" s="43" t="s">
        <v>19</v>
      </c>
      <c r="F6" s="43" t="s">
        <v>19</v>
      </c>
      <c r="G6" s="43" t="s">
        <v>19</v>
      </c>
      <c r="H6" s="44" t="s">
        <v>30</v>
      </c>
      <c r="I6" s="44" t="s">
        <v>28</v>
      </c>
      <c r="J6" s="45">
        <v>156739.29999999999</v>
      </c>
      <c r="K6" s="45">
        <f>SUM(L6:O6)</f>
        <v>156739.29999999999</v>
      </c>
      <c r="L6" s="45">
        <v>0</v>
      </c>
      <c r="M6" s="45">
        <v>0</v>
      </c>
      <c r="N6" s="45">
        <v>156739.29999999999</v>
      </c>
      <c r="O6" s="45">
        <v>0</v>
      </c>
      <c r="P6" s="46" t="s">
        <v>31</v>
      </c>
      <c r="Q6" s="47" t="s">
        <v>32</v>
      </c>
    </row>
    <row r="7" spans="1:18" s="78" customFormat="1" ht="32.25" customHeight="1" thickBot="1" x14ac:dyDescent="0.35">
      <c r="A7" s="66" t="s">
        <v>18</v>
      </c>
      <c r="B7" s="67"/>
      <c r="C7" s="29"/>
      <c r="D7" s="29"/>
      <c r="E7" s="23"/>
      <c r="F7" s="23"/>
      <c r="G7" s="23"/>
      <c r="H7" s="23"/>
      <c r="I7" s="23"/>
      <c r="J7" s="24">
        <f>SUM(J6:J6)</f>
        <v>156739.29999999999</v>
      </c>
      <c r="K7" s="24">
        <f>SUM(K6:K6)</f>
        <v>156739.29999999999</v>
      </c>
      <c r="L7" s="24">
        <f t="shared" ref="K7:O7" si="0">SUM(L6:L6)</f>
        <v>0</v>
      </c>
      <c r="M7" s="24">
        <f t="shared" si="0"/>
        <v>0</v>
      </c>
      <c r="N7" s="24">
        <f t="shared" si="0"/>
        <v>156739.29999999999</v>
      </c>
      <c r="O7" s="24">
        <f t="shared" si="0"/>
        <v>0</v>
      </c>
      <c r="P7" s="28"/>
      <c r="Q7" s="25"/>
    </row>
    <row r="8" spans="1:18" s="37" customFormat="1" ht="84" customHeight="1" thickBot="1" x14ac:dyDescent="0.3">
      <c r="A8" s="41">
        <v>1</v>
      </c>
      <c r="B8" s="51" t="s">
        <v>26</v>
      </c>
      <c r="C8" s="52">
        <v>4807007611</v>
      </c>
      <c r="D8" s="42" t="s">
        <v>24</v>
      </c>
      <c r="E8" s="43" t="s">
        <v>19</v>
      </c>
      <c r="F8" s="43" t="s">
        <v>19</v>
      </c>
      <c r="G8" s="43" t="s">
        <v>19</v>
      </c>
      <c r="H8" s="44" t="s">
        <v>35</v>
      </c>
      <c r="I8" s="44" t="s">
        <v>28</v>
      </c>
      <c r="J8" s="45">
        <v>66059.92</v>
      </c>
      <c r="K8" s="45">
        <f>SUM(L8:O8)</f>
        <v>66059.92</v>
      </c>
      <c r="L8" s="45">
        <v>0</v>
      </c>
      <c r="M8" s="45">
        <v>0</v>
      </c>
      <c r="N8" s="45">
        <v>66059.92</v>
      </c>
      <c r="O8" s="45">
        <v>0</v>
      </c>
      <c r="P8" s="46" t="s">
        <v>31</v>
      </c>
      <c r="Q8" s="47" t="s">
        <v>25</v>
      </c>
    </row>
    <row r="9" spans="1:18" s="78" customFormat="1" ht="32.25" customHeight="1" thickBot="1" x14ac:dyDescent="0.35">
      <c r="A9" s="66" t="s">
        <v>18</v>
      </c>
      <c r="B9" s="67"/>
      <c r="C9" s="29"/>
      <c r="D9" s="29"/>
      <c r="E9" s="23"/>
      <c r="F9" s="23"/>
      <c r="G9" s="23"/>
      <c r="H9" s="23"/>
      <c r="I9" s="23"/>
      <c r="J9" s="24">
        <f>SUM(J8)</f>
        <v>66059.92</v>
      </c>
      <c r="K9" s="24">
        <f>SUM(K8)</f>
        <v>66059.92</v>
      </c>
      <c r="L9" s="24">
        <f t="shared" ref="K9:O9" si="1">SUM(L8)</f>
        <v>0</v>
      </c>
      <c r="M9" s="24">
        <f t="shared" si="1"/>
        <v>0</v>
      </c>
      <c r="N9" s="24">
        <f t="shared" si="1"/>
        <v>66059.92</v>
      </c>
      <c r="O9" s="24">
        <f t="shared" si="1"/>
        <v>0</v>
      </c>
      <c r="P9" s="28"/>
      <c r="Q9" s="25"/>
    </row>
    <row r="10" spans="1:18" s="21" customFormat="1" ht="83.25" customHeight="1" x14ac:dyDescent="0.25">
      <c r="A10" s="30">
        <v>1</v>
      </c>
      <c r="B10" s="68" t="s">
        <v>36</v>
      </c>
      <c r="C10" s="68">
        <v>4807002010</v>
      </c>
      <c r="D10" s="31" t="s">
        <v>37</v>
      </c>
      <c r="E10" s="31" t="s">
        <v>19</v>
      </c>
      <c r="F10" s="48" t="s">
        <v>19</v>
      </c>
      <c r="G10" s="31" t="s">
        <v>19</v>
      </c>
      <c r="H10" s="39" t="s">
        <v>38</v>
      </c>
      <c r="I10" s="39" t="s">
        <v>33</v>
      </c>
      <c r="J10" s="49">
        <v>40000</v>
      </c>
      <c r="K10" s="49">
        <f>SUM(L10:O10)</f>
        <v>40000</v>
      </c>
      <c r="L10" s="49">
        <v>0</v>
      </c>
      <c r="M10" s="49">
        <v>0</v>
      </c>
      <c r="N10" s="49">
        <v>40000</v>
      </c>
      <c r="O10" s="49">
        <v>0</v>
      </c>
      <c r="P10" s="40" t="s">
        <v>31</v>
      </c>
      <c r="Q10" s="38" t="s">
        <v>25</v>
      </c>
    </row>
    <row r="11" spans="1:18" ht="83.25" customHeight="1" thickBot="1" x14ac:dyDescent="0.3">
      <c r="A11" s="50">
        <v>2</v>
      </c>
      <c r="B11" s="69"/>
      <c r="C11" s="69"/>
      <c r="D11" s="31" t="s">
        <v>39</v>
      </c>
      <c r="E11" s="31" t="s">
        <v>19</v>
      </c>
      <c r="F11" s="48" t="s">
        <v>19</v>
      </c>
      <c r="G11" s="31" t="s">
        <v>19</v>
      </c>
      <c r="H11" s="39" t="s">
        <v>40</v>
      </c>
      <c r="I11" s="31" t="s">
        <v>27</v>
      </c>
      <c r="J11" s="49">
        <v>635535</v>
      </c>
      <c r="K11" s="49">
        <f>SUM(L11:O11)</f>
        <v>635535</v>
      </c>
      <c r="L11" s="49">
        <v>0</v>
      </c>
      <c r="M11" s="49">
        <v>0</v>
      </c>
      <c r="N11" s="49">
        <v>635535</v>
      </c>
      <c r="O11" s="49">
        <v>0</v>
      </c>
      <c r="P11" s="40" t="s">
        <v>31</v>
      </c>
      <c r="Q11" s="38" t="s">
        <v>25</v>
      </c>
    </row>
    <row r="12" spans="1:18" s="78" customFormat="1" ht="32.25" customHeight="1" thickBot="1" x14ac:dyDescent="0.35">
      <c r="A12" s="66" t="s">
        <v>34</v>
      </c>
      <c r="B12" s="67"/>
      <c r="C12" s="29"/>
      <c r="D12" s="29"/>
      <c r="E12" s="23"/>
      <c r="F12" s="23"/>
      <c r="G12" s="23"/>
      <c r="H12" s="23"/>
      <c r="I12" s="23"/>
      <c r="J12" s="24">
        <f>J11+J10</f>
        <v>675535</v>
      </c>
      <c r="K12" s="24">
        <f>K11+K10</f>
        <v>675535</v>
      </c>
      <c r="L12" s="24">
        <f t="shared" ref="K12:O12" si="2">L11+L10</f>
        <v>0</v>
      </c>
      <c r="M12" s="24">
        <f t="shared" si="2"/>
        <v>0</v>
      </c>
      <c r="N12" s="24">
        <f t="shared" si="2"/>
        <v>675535</v>
      </c>
      <c r="O12" s="24">
        <f t="shared" si="2"/>
        <v>0</v>
      </c>
      <c r="P12" s="28"/>
      <c r="Q12" s="25"/>
    </row>
    <row r="13" spans="1:18" ht="84" customHeight="1" x14ac:dyDescent="0.25">
      <c r="A13" s="30">
        <v>1</v>
      </c>
      <c r="B13" s="68" t="s">
        <v>41</v>
      </c>
      <c r="C13" s="68">
        <v>4807001708</v>
      </c>
      <c r="D13" s="31" t="s">
        <v>42</v>
      </c>
      <c r="E13" s="31" t="s">
        <v>19</v>
      </c>
      <c r="F13" s="48" t="s">
        <v>19</v>
      </c>
      <c r="G13" s="31" t="s">
        <v>19</v>
      </c>
      <c r="H13" s="39" t="s">
        <v>43</v>
      </c>
      <c r="I13" s="39" t="s">
        <v>28</v>
      </c>
      <c r="J13" s="49">
        <v>60000</v>
      </c>
      <c r="K13" s="49">
        <f>SUM(L13:O13)</f>
        <v>60000</v>
      </c>
      <c r="L13" s="49">
        <v>0</v>
      </c>
      <c r="M13" s="49">
        <v>0</v>
      </c>
      <c r="N13" s="49">
        <v>60000</v>
      </c>
      <c r="O13" s="49">
        <v>0</v>
      </c>
      <c r="P13" s="40" t="s">
        <v>31</v>
      </c>
      <c r="Q13" s="38" t="s">
        <v>25</v>
      </c>
      <c r="R13" s="21"/>
    </row>
    <row r="14" spans="1:18" ht="84" customHeight="1" x14ac:dyDescent="0.25">
      <c r="A14" s="30">
        <v>2</v>
      </c>
      <c r="B14" s="72"/>
      <c r="C14" s="72"/>
      <c r="D14" s="31" t="s">
        <v>37</v>
      </c>
      <c r="E14" s="31" t="s">
        <v>19</v>
      </c>
      <c r="F14" s="48" t="s">
        <v>19</v>
      </c>
      <c r="G14" s="31" t="s">
        <v>19</v>
      </c>
      <c r="H14" s="39" t="s">
        <v>44</v>
      </c>
      <c r="I14" s="39" t="s">
        <v>33</v>
      </c>
      <c r="J14" s="49">
        <v>65000</v>
      </c>
      <c r="K14" s="49">
        <f>SUM(L14:O14)</f>
        <v>65000</v>
      </c>
      <c r="L14" s="49">
        <v>0</v>
      </c>
      <c r="M14" s="49">
        <v>0</v>
      </c>
      <c r="N14" s="49">
        <v>65000</v>
      </c>
      <c r="O14" s="49">
        <v>0</v>
      </c>
      <c r="P14" s="40" t="s">
        <v>31</v>
      </c>
      <c r="Q14" s="38" t="s">
        <v>25</v>
      </c>
      <c r="R14" s="21"/>
    </row>
    <row r="15" spans="1:18" ht="84" customHeight="1" thickBot="1" x14ac:dyDescent="0.3">
      <c r="A15" s="50">
        <v>3</v>
      </c>
      <c r="B15" s="69"/>
      <c r="C15" s="69"/>
      <c r="D15" s="31" t="s">
        <v>39</v>
      </c>
      <c r="E15" s="31" t="s">
        <v>19</v>
      </c>
      <c r="F15" s="48" t="s">
        <v>19</v>
      </c>
      <c r="G15" s="31" t="s">
        <v>19</v>
      </c>
      <c r="H15" s="39" t="s">
        <v>45</v>
      </c>
      <c r="I15" s="31" t="s">
        <v>27</v>
      </c>
      <c r="J15" s="49">
        <v>750000</v>
      </c>
      <c r="K15" s="49">
        <f>SUM(L15:O15)</f>
        <v>750000</v>
      </c>
      <c r="L15" s="49">
        <v>0</v>
      </c>
      <c r="M15" s="49">
        <v>0</v>
      </c>
      <c r="N15" s="49">
        <v>750000</v>
      </c>
      <c r="O15" s="49">
        <v>0</v>
      </c>
      <c r="P15" s="40" t="s">
        <v>31</v>
      </c>
      <c r="Q15" s="38" t="s">
        <v>25</v>
      </c>
      <c r="R15" s="21"/>
    </row>
    <row r="16" spans="1:18" s="78" customFormat="1" ht="32.25" customHeight="1" thickBot="1" x14ac:dyDescent="0.35">
      <c r="A16" s="66" t="s">
        <v>46</v>
      </c>
      <c r="B16" s="67"/>
      <c r="C16" s="29"/>
      <c r="D16" s="29"/>
      <c r="E16" s="23"/>
      <c r="F16" s="23"/>
      <c r="G16" s="23"/>
      <c r="H16" s="23"/>
      <c r="I16" s="23"/>
      <c r="J16" s="24">
        <f>J13+J14+J15</f>
        <v>875000</v>
      </c>
      <c r="K16" s="24">
        <f>K13+K14+K15</f>
        <v>875000</v>
      </c>
      <c r="L16" s="24">
        <f t="shared" ref="K16:O16" si="3">L13+L14+L15</f>
        <v>0</v>
      </c>
      <c r="M16" s="24">
        <f t="shared" si="3"/>
        <v>0</v>
      </c>
      <c r="N16" s="24">
        <f t="shared" si="3"/>
        <v>875000</v>
      </c>
      <c r="O16" s="24">
        <f t="shared" si="3"/>
        <v>0</v>
      </c>
      <c r="P16" s="28"/>
      <c r="Q16" s="25"/>
    </row>
    <row r="17" spans="1:17" s="21" customFormat="1" ht="47.25" customHeight="1" x14ac:dyDescent="0.25">
      <c r="A17" s="73" t="s">
        <v>47</v>
      </c>
      <c r="B17" s="74"/>
      <c r="C17" s="74"/>
      <c r="D17" s="74"/>
      <c r="E17" s="32"/>
      <c r="F17" s="32"/>
      <c r="G17" s="32"/>
      <c r="H17" s="33"/>
      <c r="I17" s="33"/>
      <c r="J17" s="34">
        <f>SUM(J7+J9+J12+J16)</f>
        <v>1773334.22</v>
      </c>
      <c r="K17" s="34">
        <f>K18+K19+K20</f>
        <v>1773334.22</v>
      </c>
      <c r="L17" s="34">
        <f t="shared" ref="L17:O17" si="4">SUM(L7+L9+L12+L16)</f>
        <v>0</v>
      </c>
      <c r="M17" s="34">
        <f t="shared" si="4"/>
        <v>0</v>
      </c>
      <c r="N17" s="34">
        <f t="shared" si="4"/>
        <v>1773334.22</v>
      </c>
      <c r="O17" s="34">
        <f t="shared" si="4"/>
        <v>0</v>
      </c>
      <c r="P17" s="35"/>
      <c r="Q17" s="36"/>
    </row>
    <row r="18" spans="1:17" s="21" customFormat="1" ht="47.25" customHeight="1" x14ac:dyDescent="0.25">
      <c r="A18" s="7" t="s">
        <v>20</v>
      </c>
      <c r="B18" s="8"/>
      <c r="C18" s="11"/>
      <c r="D18" s="8"/>
      <c r="E18" s="8"/>
      <c r="F18" s="8"/>
      <c r="G18" s="8"/>
      <c r="H18" s="8"/>
      <c r="I18" s="8"/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5"/>
      <c r="Q18" s="17"/>
    </row>
    <row r="19" spans="1:17" s="21" customFormat="1" ht="47.25" customHeight="1" x14ac:dyDescent="0.25">
      <c r="A19" s="9" t="s">
        <v>21</v>
      </c>
      <c r="B19" s="10"/>
      <c r="C19" s="13"/>
      <c r="D19" s="10"/>
      <c r="E19" s="10"/>
      <c r="F19" s="10"/>
      <c r="G19" s="10"/>
      <c r="H19" s="10"/>
      <c r="I19" s="10"/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6"/>
      <c r="Q19" s="18"/>
    </row>
    <row r="20" spans="1:17" s="21" customFormat="1" ht="47.25" customHeight="1" thickBot="1" x14ac:dyDescent="0.3">
      <c r="A20" s="79" t="s">
        <v>48</v>
      </c>
      <c r="B20" s="80"/>
      <c r="C20" s="80"/>
      <c r="D20" s="80"/>
      <c r="E20" s="80"/>
      <c r="F20" s="80"/>
      <c r="G20" s="80"/>
      <c r="H20" s="80"/>
      <c r="I20" s="80"/>
      <c r="J20" s="81">
        <f>SUM(J6+J8+J10+J11+J13+J14+J15)</f>
        <v>1773334.22</v>
      </c>
      <c r="K20" s="81">
        <f t="shared" ref="K20:O20" si="5">SUM(K6+K8+K10+K11+K13+K14+K15)</f>
        <v>1773334.22</v>
      </c>
      <c r="L20" s="81">
        <f t="shared" si="5"/>
        <v>0</v>
      </c>
      <c r="M20" s="81">
        <f t="shared" si="5"/>
        <v>0</v>
      </c>
      <c r="N20" s="81">
        <f t="shared" si="5"/>
        <v>1773334.22</v>
      </c>
      <c r="O20" s="81">
        <f t="shared" si="5"/>
        <v>0</v>
      </c>
      <c r="P20" s="19"/>
      <c r="Q20" s="20"/>
    </row>
    <row r="21" spans="1:17" ht="100.15" customHeight="1" x14ac:dyDescent="0.25"/>
    <row r="22" spans="1:17" ht="43.15" customHeight="1" x14ac:dyDescent="0.25"/>
    <row r="23" spans="1:17" ht="87.6" customHeight="1" x14ac:dyDescent="0.25"/>
    <row r="24" spans="1:17" ht="87.6" customHeight="1" x14ac:dyDescent="0.25"/>
    <row r="25" spans="1:17" ht="87.6" customHeight="1" x14ac:dyDescent="0.25"/>
    <row r="26" spans="1:17" ht="43.15" customHeight="1" x14ac:dyDescent="0.25"/>
    <row r="27" spans="1:17" ht="217.15" customHeight="1" x14ac:dyDescent="0.25"/>
    <row r="28" spans="1:17" ht="325.14999999999998" customHeight="1" x14ac:dyDescent="0.25"/>
    <row r="29" spans="1:17" ht="43.15" customHeight="1" x14ac:dyDescent="0.25"/>
    <row r="30" spans="1:17" ht="118.15" customHeight="1" x14ac:dyDescent="0.25"/>
    <row r="31" spans="1:17" ht="43.15" customHeight="1" x14ac:dyDescent="0.25"/>
    <row r="32" spans="1:17" ht="80.45" customHeight="1" x14ac:dyDescent="0.25"/>
    <row r="33" ht="43.15" customHeight="1" x14ac:dyDescent="0.25"/>
    <row r="34" ht="60" customHeight="1" x14ac:dyDescent="0.25"/>
    <row r="35" ht="43.15" customHeight="1" x14ac:dyDescent="0.25"/>
    <row r="36" ht="112.15" customHeight="1" x14ac:dyDescent="0.25"/>
    <row r="37" ht="43.15" customHeight="1" x14ac:dyDescent="0.25"/>
    <row r="41" ht="30" customHeight="1" x14ac:dyDescent="0.25"/>
  </sheetData>
  <mergeCells count="25">
    <mergeCell ref="A12:B12"/>
    <mergeCell ref="B13:B15"/>
    <mergeCell ref="C13:C15"/>
    <mergeCell ref="A16:B16"/>
    <mergeCell ref="A17:D17"/>
    <mergeCell ref="A7:B7"/>
    <mergeCell ref="A9:B9"/>
    <mergeCell ref="B10:B11"/>
    <mergeCell ref="C10:C11"/>
    <mergeCell ref="H3:H4"/>
    <mergeCell ref="I3:I4"/>
    <mergeCell ref="J3:J4"/>
    <mergeCell ref="A5:Q5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N1:Q1"/>
  </mergeCells>
  <phoneticPr fontId="17" type="noConversion"/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ДЕКАБРЬ_ЦЗ</vt:lpstr>
      <vt:lpstr>Лист2</vt:lpstr>
      <vt:lpstr>ДЕКАБРЬ_ЦЗ!Область_печати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2022-11-03T07:57:42Z</cp:lastPrinted>
  <dcterms:created xsi:type="dcterms:W3CDTF">2021-07-02T07:35:59Z</dcterms:created>
  <dcterms:modified xsi:type="dcterms:W3CDTF">2025-12-03T13:26:59Z</dcterms:modified>
</cp:coreProperties>
</file>