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5F6170AD-49D3-487D-8D64-80AAC5FBD3E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33" i="1" l="1"/>
  <c r="K36" i="1"/>
  <c r="L36" i="1"/>
  <c r="M36" i="1"/>
  <c r="N36" i="1"/>
  <c r="O36" i="1"/>
  <c r="J36" i="1"/>
  <c r="K35" i="1"/>
  <c r="L35" i="1"/>
  <c r="M35" i="1"/>
  <c r="N35" i="1"/>
  <c r="O35" i="1"/>
  <c r="J35" i="1"/>
  <c r="L33" i="1"/>
  <c r="M33" i="1"/>
  <c r="N33" i="1"/>
  <c r="O33" i="1"/>
  <c r="J33" i="1"/>
  <c r="K32" i="1"/>
  <c r="L32" i="1"/>
  <c r="M32" i="1"/>
  <c r="N32" i="1"/>
  <c r="O32" i="1"/>
  <c r="J32" i="1"/>
  <c r="K31" i="1"/>
  <c r="K30" i="1"/>
  <c r="L30" i="1"/>
  <c r="M30" i="1"/>
  <c r="N30" i="1"/>
  <c r="O30" i="1"/>
  <c r="J30" i="1"/>
  <c r="K29" i="1"/>
  <c r="K28" i="1"/>
  <c r="L28" i="1"/>
  <c r="M28" i="1"/>
  <c r="N28" i="1"/>
  <c r="O28" i="1"/>
  <c r="J28" i="1"/>
  <c r="K27" i="1"/>
  <c r="K26" i="1"/>
  <c r="K25" i="1"/>
  <c r="L25" i="1"/>
  <c r="M25" i="1"/>
  <c r="N25" i="1"/>
  <c r="O25" i="1"/>
  <c r="J25" i="1"/>
  <c r="K24" i="1"/>
  <c r="K23" i="1"/>
  <c r="L23" i="1"/>
  <c r="M23" i="1"/>
  <c r="N23" i="1"/>
  <c r="O23" i="1"/>
  <c r="J23" i="1"/>
  <c r="K22" i="1"/>
  <c r="K21" i="1"/>
  <c r="K20" i="1"/>
  <c r="L20" i="1"/>
  <c r="M20" i="1"/>
  <c r="N20" i="1"/>
  <c r="O20" i="1"/>
  <c r="J20" i="1"/>
  <c r="K19" i="1"/>
  <c r="K18" i="1"/>
  <c r="L18" i="1"/>
  <c r="M18" i="1"/>
  <c r="N18" i="1"/>
  <c r="O18" i="1"/>
  <c r="J18" i="1"/>
  <c r="K17" i="1"/>
  <c r="K16" i="1"/>
  <c r="L16" i="1"/>
  <c r="M16" i="1"/>
  <c r="N16" i="1"/>
  <c r="O16" i="1"/>
  <c r="J16" i="1"/>
  <c r="K15" i="1"/>
  <c r="K14" i="1"/>
  <c r="L14" i="1"/>
  <c r="M14" i="1"/>
  <c r="N14" i="1"/>
  <c r="O14" i="1"/>
  <c r="J14" i="1"/>
  <c r="K13" i="1"/>
  <c r="K12" i="1"/>
  <c r="K11" i="1"/>
  <c r="L11" i="1"/>
  <c r="M11" i="1"/>
  <c r="N11" i="1"/>
  <c r="O11" i="1"/>
  <c r="J11" i="1"/>
  <c r="K10" i="1"/>
  <c r="K9" i="1"/>
  <c r="K8" i="1"/>
  <c r="K7" i="1"/>
  <c r="L7" i="1"/>
  <c r="M7" i="1"/>
  <c r="N7" i="1"/>
  <c r="O7" i="1"/>
  <c r="J7" i="1"/>
  <c r="K6" i="1"/>
  <c r="N34" i="1" l="1"/>
  <c r="M34" i="1"/>
  <c r="K34" i="1"/>
  <c r="J34" i="1"/>
</calcChain>
</file>

<file path=xl/sharedStrings.xml><?xml version="1.0" encoding="utf-8"?>
<sst xmlns="http://schemas.openxmlformats.org/spreadsheetml/2006/main" count="178" uniqueCount="89">
  <si>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</si>
  <si>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</si>
  <si>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</si>
  <si>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</si>
  <si>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</si>
  <si>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</si>
  <si>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</si>
  <si>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</si>
  <si>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</si>
  <si>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</si>
  <si>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</si>
  <si>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</si>
  <si>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</si>
  <si>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</si>
  <si>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</si>
  <si>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</si>
  <si>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</si>
  <si>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</si>
  <si>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 xml:space="preserve">Согласовано:                                                                                          Директор "Центра компетенции Липецкого муниципального округа" 
С.С. Гаврилов    </t>
  </si>
  <si>
    <t>0 закупок в рамках нац.проектов</t>
  </si>
  <si>
    <t>-</t>
  </si>
  <si>
    <t>эл.аукцион</t>
  </si>
  <si>
    <t>эл.конкурс</t>
  </si>
  <si>
    <t>Всего 1 закупка</t>
  </si>
  <si>
    <t>42.11.20.900</t>
  </si>
  <si>
    <t>август</t>
  </si>
  <si>
    <t xml:space="preserve"> Администрация Липецкого муниципального округа</t>
  </si>
  <si>
    <t>Выполнение работ на обустройство территории по ул. Ленина с. Сухая Лубна Липецкого муниципального округа с устройством пешеходной дорожки</t>
  </si>
  <si>
    <t xml:space="preserve">	
263481300324548250100100410014211244</t>
  </si>
  <si>
    <t>Кузьмино-Отвержский территориальный отдел администрации Липецкого муниципального округа</t>
  </si>
  <si>
    <t>Выполнение работ по содержанию клумб</t>
  </si>
  <si>
    <t>263480002055748000100100240000161244</t>
  </si>
  <si>
    <t>01.61.</t>
  </si>
  <si>
    <t>1 закупка в рамках гос.программы</t>
  </si>
  <si>
    <t>Всего 2 закупки</t>
  </si>
  <si>
    <t>Ремонт сцены объекта: «Благоустройство территории у жилых домов № 5, № 9 по ул. Молодежная с. Кузьминские Отвержки Липецкого муниципального округа Липецкой области</t>
  </si>
  <si>
    <t>263480002055748000100100230014399244</t>
  </si>
  <si>
    <t>43.99.90.190</t>
  </si>
  <si>
    <t>Большекузьминский территориальный отдел администрации Липецкого муниципального округа</t>
  </si>
  <si>
    <t>263480002043748000100100180004312244</t>
  </si>
  <si>
    <t>43.12.11.140</t>
  </si>
  <si>
    <t xml:space="preserve">Муниципальное бюджетное общеобразовательное учреждение гимназия имени Героя Советского Союза П.А. Горчакова с. Боринское Липецкого муниципального округа </t>
  </si>
  <si>
    <t>Капитальный ремонт МБОУ гимназия с.Боринское (фасад)</t>
  </si>
  <si>
    <t>263481300408748130100100410004120243</t>
  </si>
  <si>
    <t>41.20</t>
  </si>
  <si>
    <t>Услуга по предоставлению спецтехники с экипажем (механизированный окос территории)</t>
  </si>
  <si>
    <t>запрос котировок</t>
  </si>
  <si>
    <t>Выполнение работ по содержанию территории Большекузьминского территориального отдела (покос травы, сбор мусора с окошенной территории)</t>
  </si>
  <si>
    <t>263480002043748000100100100018129244</t>
  </si>
  <si>
    <t>81.29.19.000</t>
  </si>
  <si>
    <t xml:space="preserve"> </t>
  </si>
  <si>
    <t>Стебаевский территориальный отдел администрации Липецкого муниципального округа</t>
  </si>
  <si>
    <t>Выполнение работ по устройству контейнерных площадок</t>
  </si>
  <si>
    <t>263480002053248000100100160014399244</t>
  </si>
  <si>
    <t>Падовский территориальный отдел администрации Липецкого муниципального округа</t>
  </si>
  <si>
    <t>Оборудование контейнерных площадок на территории Падовского территориального отдела администрации Липецкого муниципального округа Липецкой области</t>
  </si>
  <si>
    <t>263480002057148000100100090014399244</t>
  </si>
  <si>
    <t>Оказание услуг по осуществлению строительного контроля за выполнением работ по объекту: «Обустройство детских игровых площадок»</t>
  </si>
  <si>
    <t>Всего 3 закупки</t>
  </si>
  <si>
    <t>263480002055748000100100250017112244</t>
  </si>
  <si>
    <t>71.12.20.190</t>
  </si>
  <si>
    <t>Введенский территориальный отдел администрации Липецкого муниципального округа</t>
  </si>
  <si>
    <t>Оказание услуг по предоставлению спецтехники с экипажем - механизированный покос территории</t>
  </si>
  <si>
    <t>263480002050048000100100340014312244</t>
  </si>
  <si>
    <t xml:space="preserve">	43.12.11.140</t>
  </si>
  <si>
    <t>Лубновский территориальный отдел администрации Липецкого муниципального округа</t>
  </si>
  <si>
    <t>Оборудование контейнерных площадок на территории Лубновского территориального отдела администрации Липецкого муниципального округа Липецкой области</t>
  </si>
  <si>
    <t>263480002058948000100100080014399244</t>
  </si>
  <si>
    <t>Сенцовский территориальный отдел администрации Липецкого муниципального округа</t>
  </si>
  <si>
    <t>Выполнение работ по содержанию автомобильной дороги "Подъезд к поселку для многодетных семей"</t>
  </si>
  <si>
    <t>263480002072648000100100170004211244</t>
  </si>
  <si>
    <t>42.11.20.300</t>
  </si>
  <si>
    <t>Ручное скашивание очагов распространения борщевика Сосновского на территории Сенцовского территориального отдела</t>
  </si>
  <si>
    <t>263480002072648000100100160004312244</t>
  </si>
  <si>
    <t>Ивовский территориальный отдел администрации Липецкого муниципального округа</t>
  </si>
  <si>
    <t>Создание контейнерной площадки на территории Ивовского территориального отдела администрации Липецкого муниципального округа Липецкой области</t>
  </si>
  <si>
    <t>263480002046948000100100080004399244</t>
  </si>
  <si>
    <t>Грязновский территориальный отдел администрации Липецкого муниципального округа</t>
  </si>
  <si>
    <t>Устройство контейнерных площадок на территории Грязновского территориального отдела администрации Липецкого муниципального округа Липецкой области</t>
  </si>
  <si>
    <t>263480002045148000100100090004399244</t>
  </si>
  <si>
    <t>Услуги по обслуживанию персоналом (разнорабочие) для нужд Введенского территориального отдела в 2026 году</t>
  </si>
  <si>
    <t>263480002050048000100100350017830244</t>
  </si>
  <si>
    <t>78.30.14.000</t>
  </si>
  <si>
    <t>Итого 16 закупок для одинадцати заказчиков, в т.ч.</t>
  </si>
  <si>
    <t>15 закупок, относящихся к категории "Прочие"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</si>
  <si>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
осуществляемого МКУ "Центр компетенции в сфере бухгалтерского учета и муниципального заказа Липецкого муниципального округа"
по состоянию на 14.08.2026 года
</t>
    </r>
    <r>
      <rPr>
        <b/>
        <i/>
        <sz val="24"/>
        <color rgb="FFFF0000"/>
        <rFont val="Times New Roman"/>
        <family val="1"/>
        <charset val="204"/>
      </rPr>
      <t>(версия 2)</t>
    </r>
  </si>
  <si>
    <t>федеральный 
бюджет, руб.</t>
  </si>
  <si>
    <t>Наименование 
заказчика</t>
  </si>
  <si>
    <t>Государственная программа  "Обеспечение населения Липецкой области качественными коммунальными услугами и формирование современной городской среды"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</si>
</sst>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166" fontId="14" fillId="2" borderId="11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/>
    <xf numFmtId="166" fontId="14" fillId="2" borderId="11" xfId="0" applyNumberFormat="1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left" vertical="top"/>
    </xf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4" fontId="16" fillId="3" borderId="2" xfId="0" applyNumberFormat="1" applyFont="1" applyFill="1" applyBorder="1" applyAlignment="1">
      <alignment horizontal="center" vertical="center" wrapText="1"/>
    </xf>
    <xf numFmtId="165" fontId="16" fillId="3" borderId="2" xfId="0" applyNumberFormat="1" applyFont="1" applyFill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17" fontId="16" fillId="3" borderId="2" xfId="0" applyNumberFormat="1" applyFont="1" applyFill="1" applyBorder="1" applyAlignment="1">
      <alignment horizontal="center" vertical="center" wrapText="1"/>
    </xf>
    <xf numFmtId="166" fontId="14" fillId="2" borderId="21" xfId="0" applyNumberFormat="1" applyFont="1" applyFill="1" applyBorder="1" applyAlignment="1">
      <alignment horizontal="left" vertical="center" wrapText="1"/>
    </xf>
    <xf numFmtId="166" fontId="14" fillId="2" borderId="22" xfId="0" applyNumberFormat="1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4" fontId="6" fillId="2" borderId="2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49" fontId="19" fillId="5" borderId="2" xfId="0" applyNumberFormat="1" applyFont="1" applyFill="1" applyBorder="1" applyAlignment="1">
      <alignment horizontal="center" vertical="center" wrapText="1"/>
    </xf>
    <xf numFmtId="4" fontId="19" fillId="5" borderId="2" xfId="0" applyNumberFormat="1" applyFont="1" applyFill="1" applyBorder="1" applyAlignment="1">
      <alignment horizontal="center" vertical="center" wrapText="1"/>
    </xf>
    <xf numFmtId="165" fontId="19" fillId="5" borderId="2" xfId="0" applyNumberFormat="1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166" fontId="16" fillId="3" borderId="28" xfId="0" applyNumberFormat="1" applyFont="1" applyFill="1" applyBorder="1" applyAlignment="1">
      <alignment horizontal="center" vertical="center" wrapText="1"/>
    </xf>
    <xf numFmtId="0" fontId="16" fillId="3" borderId="14" xfId="0" applyNumberFormat="1" applyFont="1" applyFill="1" applyBorder="1" applyAlignment="1">
      <alignment horizontal="center" vertical="center" wrapText="1"/>
    </xf>
    <xf numFmtId="166" fontId="16" fillId="3" borderId="14" xfId="0" applyNumberFormat="1" applyFont="1" applyFill="1" applyBorder="1" applyAlignment="1">
      <alignment horizontal="center" vertical="center" wrapText="1"/>
    </xf>
    <xf numFmtId="0" fontId="16" fillId="3" borderId="14" xfId="0" applyNumberFormat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4"/>
  <sheetViews>
    <sheetView tabSelected="1" zoomScale="50" zoomScaleNormal="50" zoomScaleSheetLayoutView="40" workbookViewId="0">
      <selection activeCell="N37" sqref="N37"/>
    </sheetView>
  </sheetViews>
  <sheetFormatPr defaultColWidth="9.140625" defaultRowHeight="15" x14ac:dyDescent="0.25"/>
  <cols>
    <col min="1" max="1" width="9.140625" style="32"/>
    <col min="2" max="2" width="41.42578125" style="5" customWidth="1"/>
    <col min="3" max="3" width="21.42578125" style="5" customWidth="1"/>
    <col min="4" max="4" width="67.42578125" style="32" customWidth="1"/>
    <col min="5" max="6" width="27.7109375" style="32" customWidth="1"/>
    <col min="7" max="7" width="56" style="2" customWidth="1"/>
    <col min="8" max="8" width="55" style="3" customWidth="1"/>
    <col min="9" max="9" width="38.42578125" style="32" customWidth="1"/>
    <col min="10" max="15" width="38.28515625" style="4" customWidth="1"/>
    <col min="16" max="16" width="30.28515625" style="4" hidden="1" customWidth="1"/>
    <col min="17" max="17" width="25.42578125" style="4" customWidth="1"/>
    <col min="18" max="18" width="16.28515625" style="1" bestFit="1" customWidth="1"/>
    <col min="19" max="16384" width="9.140625" style="1"/>
  </cols>
  <sheetData>
    <row r="1" spans="1:17" ht="102" customHeight="1" x14ac:dyDescent="0.25">
      <c r="M1" s="42"/>
      <c r="N1" s="62" t="s">
        <v>18</v>
      </c>
      <c r="O1" s="63"/>
      <c r="P1" s="63"/>
      <c r="Q1" s="63"/>
    </row>
    <row r="2" spans="1:17" ht="144" customHeight="1" thickBot="1" x14ac:dyDescent="0.3">
      <c r="A2" s="68" t="s">
        <v>85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67.900000000000006" customHeight="1" x14ac:dyDescent="0.25">
      <c r="A3" s="72" t="s">
        <v>0</v>
      </c>
      <c r="B3" s="58" t="s">
        <v>87</v>
      </c>
      <c r="C3" s="58" t="s">
        <v>8</v>
      </c>
      <c r="D3" s="58" t="s">
        <v>14</v>
      </c>
      <c r="E3" s="58" t="s">
        <v>1</v>
      </c>
      <c r="F3" s="58" t="s">
        <v>5</v>
      </c>
      <c r="G3" s="58" t="s">
        <v>6</v>
      </c>
      <c r="H3" s="60" t="s">
        <v>2</v>
      </c>
      <c r="I3" s="58" t="s">
        <v>3</v>
      </c>
      <c r="J3" s="64" t="s">
        <v>4</v>
      </c>
      <c r="K3" s="69" t="s">
        <v>13</v>
      </c>
      <c r="L3" s="70"/>
      <c r="M3" s="70"/>
      <c r="N3" s="70"/>
      <c r="O3" s="71"/>
      <c r="P3" s="64" t="s">
        <v>7</v>
      </c>
      <c r="Q3" s="66" t="s">
        <v>15</v>
      </c>
    </row>
    <row r="4" spans="1:17" ht="139.15" customHeight="1" thickBot="1" x14ac:dyDescent="0.3">
      <c r="A4" s="73"/>
      <c r="B4" s="59"/>
      <c r="C4" s="59"/>
      <c r="D4" s="59"/>
      <c r="E4" s="59"/>
      <c r="F4" s="59"/>
      <c r="G4" s="59"/>
      <c r="H4" s="61"/>
      <c r="I4" s="59"/>
      <c r="J4" s="65"/>
      <c r="K4" s="33" t="s">
        <v>11</v>
      </c>
      <c r="L4" s="33" t="s">
        <v>86</v>
      </c>
      <c r="M4" s="33" t="s">
        <v>16</v>
      </c>
      <c r="N4" s="33" t="s">
        <v>17</v>
      </c>
      <c r="O4" s="33" t="s">
        <v>12</v>
      </c>
      <c r="P4" s="65"/>
      <c r="Q4" s="67"/>
    </row>
    <row r="5" spans="1:17" s="27" customFormat="1" ht="60" customHeight="1" thickBot="1" x14ac:dyDescent="0.3">
      <c r="A5" s="51" t="s">
        <v>25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</row>
    <row r="6" spans="1:17" s="26" customFormat="1" ht="98.25" customHeight="1" thickBot="1" x14ac:dyDescent="0.3">
      <c r="A6" s="36">
        <v>1</v>
      </c>
      <c r="B6" s="79" t="s">
        <v>26</v>
      </c>
      <c r="C6" s="80">
        <v>4813003245</v>
      </c>
      <c r="D6" s="74" t="s">
        <v>27</v>
      </c>
      <c r="E6" s="74" t="s">
        <v>20</v>
      </c>
      <c r="F6" s="74" t="s">
        <v>20</v>
      </c>
      <c r="G6" s="74" t="s">
        <v>88</v>
      </c>
      <c r="H6" s="75" t="s">
        <v>28</v>
      </c>
      <c r="I6" s="74" t="s">
        <v>24</v>
      </c>
      <c r="J6" s="76">
        <v>3092780</v>
      </c>
      <c r="K6" s="76">
        <f>SUM(L6:O6)</f>
        <v>3092780</v>
      </c>
      <c r="L6" s="76">
        <v>0</v>
      </c>
      <c r="M6" s="76">
        <v>2164946</v>
      </c>
      <c r="N6" s="76">
        <v>927834</v>
      </c>
      <c r="O6" s="76">
        <v>0</v>
      </c>
      <c r="P6" s="77" t="s">
        <v>25</v>
      </c>
      <c r="Q6" s="78" t="s">
        <v>22</v>
      </c>
    </row>
    <row r="7" spans="1:17" s="29" customFormat="1" ht="32.25" customHeight="1" thickBot="1" x14ac:dyDescent="0.35">
      <c r="A7" s="49" t="s">
        <v>23</v>
      </c>
      <c r="B7" s="50"/>
      <c r="C7" s="35"/>
      <c r="D7" s="35"/>
      <c r="E7" s="28"/>
      <c r="F7" s="28"/>
      <c r="G7" s="28"/>
      <c r="H7" s="28"/>
      <c r="I7" s="28"/>
      <c r="J7" s="30">
        <f>SUM(J6:J6)</f>
        <v>3092780</v>
      </c>
      <c r="K7" s="30">
        <f t="shared" ref="K7:O7" si="0">SUM(K6:K6)</f>
        <v>3092780</v>
      </c>
      <c r="L7" s="30">
        <f t="shared" si="0"/>
        <v>0</v>
      </c>
      <c r="M7" s="30">
        <f t="shared" si="0"/>
        <v>2164946</v>
      </c>
      <c r="N7" s="30">
        <f t="shared" si="0"/>
        <v>927834</v>
      </c>
      <c r="O7" s="30">
        <f t="shared" si="0"/>
        <v>0</v>
      </c>
      <c r="P7" s="34"/>
      <c r="Q7" s="31"/>
    </row>
    <row r="8" spans="1:17" s="26" customFormat="1" ht="98.25" customHeight="1" x14ac:dyDescent="0.25">
      <c r="A8" s="36">
        <v>1</v>
      </c>
      <c r="B8" s="81" t="s">
        <v>29</v>
      </c>
      <c r="C8" s="82">
        <v>4800020557</v>
      </c>
      <c r="D8" s="43" t="s">
        <v>30</v>
      </c>
      <c r="E8" s="43" t="s">
        <v>20</v>
      </c>
      <c r="F8" s="43" t="s">
        <v>20</v>
      </c>
      <c r="G8" s="43" t="s">
        <v>20</v>
      </c>
      <c r="H8" s="44" t="s">
        <v>31</v>
      </c>
      <c r="I8" s="48" t="s">
        <v>32</v>
      </c>
      <c r="J8" s="45">
        <v>163165.5</v>
      </c>
      <c r="K8" s="45">
        <f>SUM(L8:O8)</f>
        <v>163165.5</v>
      </c>
      <c r="L8" s="45">
        <v>0</v>
      </c>
      <c r="M8" s="45">
        <v>0</v>
      </c>
      <c r="N8" s="45">
        <v>163165.5</v>
      </c>
      <c r="O8" s="45">
        <v>0</v>
      </c>
      <c r="P8" s="46" t="s">
        <v>25</v>
      </c>
      <c r="Q8" s="47" t="s">
        <v>21</v>
      </c>
    </row>
    <row r="9" spans="1:17" s="26" customFormat="1" ht="98.25" customHeight="1" x14ac:dyDescent="0.25">
      <c r="A9" s="36">
        <v>2</v>
      </c>
      <c r="B9" s="83"/>
      <c r="C9" s="83"/>
      <c r="D9" s="43" t="s">
        <v>35</v>
      </c>
      <c r="E9" s="43" t="s">
        <v>20</v>
      </c>
      <c r="F9" s="43" t="s">
        <v>20</v>
      </c>
      <c r="G9" s="43" t="s">
        <v>20</v>
      </c>
      <c r="H9" s="44" t="s">
        <v>36</v>
      </c>
      <c r="I9" s="48" t="s">
        <v>37</v>
      </c>
      <c r="J9" s="45">
        <v>1401190</v>
      </c>
      <c r="K9" s="45">
        <f>SUM(L9:O9)</f>
        <v>1401190</v>
      </c>
      <c r="L9" s="45">
        <v>0</v>
      </c>
      <c r="M9" s="45">
        <v>0</v>
      </c>
      <c r="N9" s="45">
        <v>1401190</v>
      </c>
      <c r="O9" s="45">
        <v>0</v>
      </c>
      <c r="P9" s="46" t="s">
        <v>25</v>
      </c>
      <c r="Q9" s="47" t="s">
        <v>21</v>
      </c>
    </row>
    <row r="10" spans="1:17" s="26" customFormat="1" ht="98.25" customHeight="1" thickBot="1" x14ac:dyDescent="0.3">
      <c r="A10" s="36">
        <v>3</v>
      </c>
      <c r="B10" s="84"/>
      <c r="C10" s="84"/>
      <c r="D10" s="43" t="s">
        <v>57</v>
      </c>
      <c r="E10" s="43" t="s">
        <v>20</v>
      </c>
      <c r="F10" s="43" t="s">
        <v>20</v>
      </c>
      <c r="G10" s="43" t="s">
        <v>20</v>
      </c>
      <c r="H10" s="44" t="s">
        <v>59</v>
      </c>
      <c r="I10" s="48" t="s">
        <v>60</v>
      </c>
      <c r="J10" s="45">
        <v>51697.72</v>
      </c>
      <c r="K10" s="45">
        <f>SUM(L10:O10)</f>
        <v>51697.72</v>
      </c>
      <c r="L10" s="45">
        <v>0</v>
      </c>
      <c r="M10" s="45">
        <v>0</v>
      </c>
      <c r="N10" s="45">
        <v>51697.72</v>
      </c>
      <c r="O10" s="45">
        <v>0</v>
      </c>
      <c r="P10" s="46" t="s">
        <v>25</v>
      </c>
      <c r="Q10" s="47" t="s">
        <v>21</v>
      </c>
    </row>
    <row r="11" spans="1:17" s="29" customFormat="1" ht="32.25" customHeight="1" thickBot="1" x14ac:dyDescent="0.35">
      <c r="A11" s="49" t="s">
        <v>58</v>
      </c>
      <c r="B11" s="50"/>
      <c r="C11" s="35"/>
      <c r="D11" s="35"/>
      <c r="E11" s="28"/>
      <c r="F11" s="28"/>
      <c r="G11" s="28"/>
      <c r="H11" s="28"/>
      <c r="I11" s="28"/>
      <c r="J11" s="30">
        <f>SUM(J8:J10)</f>
        <v>1616053.22</v>
      </c>
      <c r="K11" s="30">
        <f t="shared" ref="K11:O11" si="1">SUM(K8:K10)</f>
        <v>1616053.22</v>
      </c>
      <c r="L11" s="30">
        <f t="shared" si="1"/>
        <v>0</v>
      </c>
      <c r="M11" s="30">
        <f t="shared" si="1"/>
        <v>0</v>
      </c>
      <c r="N11" s="30">
        <f t="shared" si="1"/>
        <v>1616053.22</v>
      </c>
      <c r="O11" s="30">
        <f t="shared" si="1"/>
        <v>0</v>
      </c>
      <c r="P11" s="34"/>
      <c r="Q11" s="31"/>
    </row>
    <row r="12" spans="1:17" s="26" customFormat="1" ht="98.25" customHeight="1" x14ac:dyDescent="0.25">
      <c r="A12" s="36">
        <v>1</v>
      </c>
      <c r="B12" s="81" t="s">
        <v>38</v>
      </c>
      <c r="C12" s="82">
        <v>4800020437</v>
      </c>
      <c r="D12" s="43" t="s">
        <v>45</v>
      </c>
      <c r="E12" s="43" t="s">
        <v>20</v>
      </c>
      <c r="F12" s="43" t="s">
        <v>20</v>
      </c>
      <c r="G12" s="43" t="s">
        <v>20</v>
      </c>
      <c r="H12" s="44" t="s">
        <v>39</v>
      </c>
      <c r="I12" s="48" t="s">
        <v>40</v>
      </c>
      <c r="J12" s="45">
        <v>66186.720000000001</v>
      </c>
      <c r="K12" s="45">
        <f>SUM(L12:O12)</f>
        <v>66186.720000000001</v>
      </c>
      <c r="L12" s="45">
        <v>0</v>
      </c>
      <c r="M12" s="45">
        <v>0</v>
      </c>
      <c r="N12" s="45">
        <v>66186.720000000001</v>
      </c>
      <c r="O12" s="45">
        <v>0</v>
      </c>
      <c r="P12" s="46" t="s">
        <v>25</v>
      </c>
      <c r="Q12" s="47" t="s">
        <v>46</v>
      </c>
    </row>
    <row r="13" spans="1:17" s="26" customFormat="1" ht="98.25" customHeight="1" thickBot="1" x14ac:dyDescent="0.3">
      <c r="A13" s="36">
        <v>2</v>
      </c>
      <c r="B13" s="84"/>
      <c r="C13" s="84"/>
      <c r="D13" s="43" t="s">
        <v>47</v>
      </c>
      <c r="E13" s="43" t="s">
        <v>20</v>
      </c>
      <c r="F13" s="43" t="s">
        <v>20</v>
      </c>
      <c r="G13" s="43" t="s">
        <v>20</v>
      </c>
      <c r="H13" s="44" t="s">
        <v>48</v>
      </c>
      <c r="I13" s="48" t="s">
        <v>49</v>
      </c>
      <c r="J13" s="45">
        <v>300000</v>
      </c>
      <c r="K13" s="45">
        <f>SUM(L13:O13)</f>
        <v>300000</v>
      </c>
      <c r="L13" s="45">
        <v>0</v>
      </c>
      <c r="M13" s="45">
        <v>0</v>
      </c>
      <c r="N13" s="45">
        <v>300000</v>
      </c>
      <c r="O13" s="45">
        <v>0</v>
      </c>
      <c r="P13" s="46" t="s">
        <v>25</v>
      </c>
      <c r="Q13" s="47" t="s">
        <v>21</v>
      </c>
    </row>
    <row r="14" spans="1:17" s="29" customFormat="1" ht="32.25" customHeight="1" thickBot="1" x14ac:dyDescent="0.35">
      <c r="A14" s="49" t="s">
        <v>34</v>
      </c>
      <c r="B14" s="50"/>
      <c r="C14" s="35"/>
      <c r="D14" s="35"/>
      <c r="E14" s="28"/>
      <c r="F14" s="28"/>
      <c r="G14" s="28"/>
      <c r="H14" s="28"/>
      <c r="I14" s="28"/>
      <c r="J14" s="30">
        <f>SUM(J12:J13)</f>
        <v>366186.72</v>
      </c>
      <c r="K14" s="30">
        <f t="shared" ref="K14:O14" si="2">SUM(K12:K13)</f>
        <v>366186.72</v>
      </c>
      <c r="L14" s="30">
        <f t="shared" si="2"/>
        <v>0</v>
      </c>
      <c r="M14" s="30">
        <f t="shared" si="2"/>
        <v>0</v>
      </c>
      <c r="N14" s="30">
        <f t="shared" si="2"/>
        <v>366186.72</v>
      </c>
      <c r="O14" s="30">
        <f t="shared" si="2"/>
        <v>0</v>
      </c>
      <c r="P14" s="34"/>
      <c r="Q14" s="31"/>
    </row>
    <row r="15" spans="1:17" s="26" customFormat="1" ht="98.25" customHeight="1" thickBot="1" x14ac:dyDescent="0.3">
      <c r="A15" s="36">
        <v>1</v>
      </c>
      <c r="B15" s="79" t="s">
        <v>41</v>
      </c>
      <c r="C15" s="80">
        <v>4813004087</v>
      </c>
      <c r="D15" s="43" t="s">
        <v>42</v>
      </c>
      <c r="E15" s="43" t="s">
        <v>20</v>
      </c>
      <c r="F15" s="43" t="s">
        <v>20</v>
      </c>
      <c r="G15" s="43" t="s">
        <v>20</v>
      </c>
      <c r="H15" s="44" t="s">
        <v>43</v>
      </c>
      <c r="I15" s="48" t="s">
        <v>44</v>
      </c>
      <c r="J15" s="45">
        <v>15609006</v>
      </c>
      <c r="K15" s="45">
        <f>SUM(L15:O15)</f>
        <v>15609006</v>
      </c>
      <c r="L15" s="45">
        <v>0</v>
      </c>
      <c r="M15" s="45">
        <v>0</v>
      </c>
      <c r="N15" s="45">
        <v>15609006</v>
      </c>
      <c r="O15" s="45">
        <v>0</v>
      </c>
      <c r="P15" s="46" t="s">
        <v>25</v>
      </c>
      <c r="Q15" s="47" t="s">
        <v>22</v>
      </c>
    </row>
    <row r="16" spans="1:17" s="29" customFormat="1" ht="32.25" customHeight="1" thickBot="1" x14ac:dyDescent="0.35">
      <c r="A16" s="49" t="s">
        <v>23</v>
      </c>
      <c r="B16" s="50"/>
      <c r="C16" s="35"/>
      <c r="D16" s="35"/>
      <c r="E16" s="28"/>
      <c r="F16" s="28"/>
      <c r="G16" s="28"/>
      <c r="H16" s="28"/>
      <c r="I16" s="28"/>
      <c r="J16" s="30">
        <f>SUM(J15:J15)</f>
        <v>15609006</v>
      </c>
      <c r="K16" s="30">
        <f t="shared" ref="K16:O16" si="3">SUM(K15:K15)</f>
        <v>15609006</v>
      </c>
      <c r="L16" s="30">
        <f t="shared" si="3"/>
        <v>0</v>
      </c>
      <c r="M16" s="30">
        <f t="shared" si="3"/>
        <v>0</v>
      </c>
      <c r="N16" s="30">
        <f t="shared" si="3"/>
        <v>15609006</v>
      </c>
      <c r="O16" s="30">
        <f t="shared" si="3"/>
        <v>0</v>
      </c>
      <c r="P16" s="34"/>
      <c r="Q16" s="31"/>
    </row>
    <row r="17" spans="1:17" s="26" customFormat="1" ht="98.25" customHeight="1" thickBot="1" x14ac:dyDescent="0.3">
      <c r="A17" s="36">
        <v>1</v>
      </c>
      <c r="B17" s="79" t="s">
        <v>51</v>
      </c>
      <c r="C17" s="80">
        <v>4800020532</v>
      </c>
      <c r="D17" s="43" t="s">
        <v>52</v>
      </c>
      <c r="E17" s="43" t="s">
        <v>20</v>
      </c>
      <c r="F17" s="43" t="s">
        <v>20</v>
      </c>
      <c r="G17" s="43" t="s">
        <v>20</v>
      </c>
      <c r="H17" s="44" t="s">
        <v>53</v>
      </c>
      <c r="I17" s="48" t="s">
        <v>37</v>
      </c>
      <c r="J17" s="45">
        <v>980443.86</v>
      </c>
      <c r="K17" s="45">
        <f>SUM(L17:O17)</f>
        <v>980443.86</v>
      </c>
      <c r="L17" s="45">
        <v>0</v>
      </c>
      <c r="M17" s="45">
        <v>0</v>
      </c>
      <c r="N17" s="45">
        <v>980443.86</v>
      </c>
      <c r="O17" s="45">
        <v>0</v>
      </c>
      <c r="P17" s="46" t="s">
        <v>25</v>
      </c>
      <c r="Q17" s="47" t="s">
        <v>21</v>
      </c>
    </row>
    <row r="18" spans="1:17" s="29" customFormat="1" ht="32.25" customHeight="1" thickBot="1" x14ac:dyDescent="0.35">
      <c r="A18" s="49" t="s">
        <v>23</v>
      </c>
      <c r="B18" s="50"/>
      <c r="C18" s="35"/>
      <c r="D18" s="35"/>
      <c r="E18" s="28"/>
      <c r="F18" s="28"/>
      <c r="G18" s="28"/>
      <c r="H18" s="28"/>
      <c r="I18" s="28"/>
      <c r="J18" s="30">
        <f>SUM(J17:J17)</f>
        <v>980443.86</v>
      </c>
      <c r="K18" s="30">
        <f t="shared" ref="K18:O18" si="4">SUM(K17:K17)</f>
        <v>980443.86</v>
      </c>
      <c r="L18" s="30">
        <f t="shared" si="4"/>
        <v>0</v>
      </c>
      <c r="M18" s="30">
        <f t="shared" si="4"/>
        <v>0</v>
      </c>
      <c r="N18" s="30">
        <f t="shared" si="4"/>
        <v>980443.86</v>
      </c>
      <c r="O18" s="30">
        <f t="shared" si="4"/>
        <v>0</v>
      </c>
      <c r="P18" s="34"/>
      <c r="Q18" s="31"/>
    </row>
    <row r="19" spans="1:17" s="26" customFormat="1" ht="98.25" customHeight="1" thickBot="1" x14ac:dyDescent="0.3">
      <c r="A19" s="36">
        <v>1</v>
      </c>
      <c r="B19" s="79" t="s">
        <v>54</v>
      </c>
      <c r="C19" s="80">
        <v>4800020571</v>
      </c>
      <c r="D19" s="43" t="s">
        <v>55</v>
      </c>
      <c r="E19" s="43" t="s">
        <v>20</v>
      </c>
      <c r="F19" s="43" t="s">
        <v>20</v>
      </c>
      <c r="G19" s="43" t="s">
        <v>20</v>
      </c>
      <c r="H19" s="44" t="s">
        <v>56</v>
      </c>
      <c r="I19" s="48" t="s">
        <v>37</v>
      </c>
      <c r="J19" s="45">
        <v>589796.6</v>
      </c>
      <c r="K19" s="45">
        <f>SUM(L19:O19)</f>
        <v>589796.6</v>
      </c>
      <c r="L19" s="45">
        <v>0</v>
      </c>
      <c r="M19" s="45">
        <v>0</v>
      </c>
      <c r="N19" s="45">
        <v>589796.6</v>
      </c>
      <c r="O19" s="45">
        <v>0</v>
      </c>
      <c r="P19" s="46" t="s">
        <v>25</v>
      </c>
      <c r="Q19" s="47" t="s">
        <v>21</v>
      </c>
    </row>
    <row r="20" spans="1:17" s="29" customFormat="1" ht="32.25" customHeight="1" thickBot="1" x14ac:dyDescent="0.35">
      <c r="A20" s="49" t="s">
        <v>23</v>
      </c>
      <c r="B20" s="50"/>
      <c r="C20" s="35"/>
      <c r="D20" s="35"/>
      <c r="E20" s="28"/>
      <c r="F20" s="28"/>
      <c r="G20" s="28"/>
      <c r="H20" s="28"/>
      <c r="I20" s="28"/>
      <c r="J20" s="30">
        <f>SUM(J19:J19)</f>
        <v>589796.6</v>
      </c>
      <c r="K20" s="30">
        <f t="shared" ref="K20:O20" si="5">SUM(K19:K19)</f>
        <v>589796.6</v>
      </c>
      <c r="L20" s="30">
        <f t="shared" si="5"/>
        <v>0</v>
      </c>
      <c r="M20" s="30">
        <f t="shared" si="5"/>
        <v>0</v>
      </c>
      <c r="N20" s="30">
        <f t="shared" si="5"/>
        <v>589796.6</v>
      </c>
      <c r="O20" s="30">
        <f t="shared" si="5"/>
        <v>0</v>
      </c>
      <c r="P20" s="34"/>
      <c r="Q20" s="31"/>
    </row>
    <row r="21" spans="1:17" s="26" customFormat="1" ht="98.25" customHeight="1" x14ac:dyDescent="0.25">
      <c r="A21" s="36">
        <v>1</v>
      </c>
      <c r="B21" s="81" t="s">
        <v>61</v>
      </c>
      <c r="C21" s="82">
        <v>4800020500</v>
      </c>
      <c r="D21" s="43" t="s">
        <v>62</v>
      </c>
      <c r="E21" s="43" t="s">
        <v>20</v>
      </c>
      <c r="F21" s="43" t="s">
        <v>20</v>
      </c>
      <c r="G21" s="43" t="s">
        <v>20</v>
      </c>
      <c r="H21" s="44" t="s">
        <v>63</v>
      </c>
      <c r="I21" s="48" t="s">
        <v>64</v>
      </c>
      <c r="J21" s="45">
        <v>165466.79999999999</v>
      </c>
      <c r="K21" s="45">
        <f>SUM(L21:O21)</f>
        <v>165466.79999999999</v>
      </c>
      <c r="L21" s="45">
        <v>0</v>
      </c>
      <c r="M21" s="45">
        <v>0</v>
      </c>
      <c r="N21" s="45">
        <v>165466.79999999999</v>
      </c>
      <c r="O21" s="45">
        <v>0</v>
      </c>
      <c r="P21" s="46" t="s">
        <v>25</v>
      </c>
      <c r="Q21" s="47" t="s">
        <v>46</v>
      </c>
    </row>
    <row r="22" spans="1:17" s="26" customFormat="1" ht="98.25" customHeight="1" thickBot="1" x14ac:dyDescent="0.3">
      <c r="A22" s="36">
        <v>2</v>
      </c>
      <c r="B22" s="84"/>
      <c r="C22" s="84"/>
      <c r="D22" s="43" t="s">
        <v>80</v>
      </c>
      <c r="E22" s="43" t="s">
        <v>20</v>
      </c>
      <c r="F22" s="43" t="s">
        <v>20</v>
      </c>
      <c r="G22" s="43" t="s">
        <v>20</v>
      </c>
      <c r="H22" s="44" t="s">
        <v>81</v>
      </c>
      <c r="I22" s="48" t="s">
        <v>82</v>
      </c>
      <c r="J22" s="45">
        <v>500000</v>
      </c>
      <c r="K22" s="45">
        <f>SUM(L22:O22)</f>
        <v>500000</v>
      </c>
      <c r="L22" s="45">
        <v>0</v>
      </c>
      <c r="M22" s="45">
        <v>0</v>
      </c>
      <c r="N22" s="45">
        <v>500000</v>
      </c>
      <c r="O22" s="45">
        <v>0</v>
      </c>
      <c r="P22" s="46" t="s">
        <v>25</v>
      </c>
      <c r="Q22" s="47" t="s">
        <v>46</v>
      </c>
    </row>
    <row r="23" spans="1:17" s="29" customFormat="1" ht="32.25" customHeight="1" thickBot="1" x14ac:dyDescent="0.35">
      <c r="A23" s="49" t="s">
        <v>34</v>
      </c>
      <c r="B23" s="50"/>
      <c r="C23" s="35"/>
      <c r="D23" s="35"/>
      <c r="E23" s="28"/>
      <c r="F23" s="28"/>
      <c r="G23" s="28"/>
      <c r="H23" s="28"/>
      <c r="I23" s="28"/>
      <c r="J23" s="30">
        <f>SUM(J21:J22)</f>
        <v>665466.80000000005</v>
      </c>
      <c r="K23" s="30">
        <f t="shared" ref="K23:O23" si="6">SUM(K21:K22)</f>
        <v>665466.80000000005</v>
      </c>
      <c r="L23" s="30">
        <f t="shared" si="6"/>
        <v>0</v>
      </c>
      <c r="M23" s="30">
        <f t="shared" si="6"/>
        <v>0</v>
      </c>
      <c r="N23" s="30">
        <f t="shared" si="6"/>
        <v>665466.80000000005</v>
      </c>
      <c r="O23" s="30">
        <f t="shared" si="6"/>
        <v>0</v>
      </c>
      <c r="P23" s="34"/>
      <c r="Q23" s="31"/>
    </row>
    <row r="24" spans="1:17" s="26" customFormat="1" ht="98.25" customHeight="1" thickBot="1" x14ac:dyDescent="0.3">
      <c r="A24" s="36">
        <v>1</v>
      </c>
      <c r="B24" s="79" t="s">
        <v>65</v>
      </c>
      <c r="C24" s="80">
        <v>4800020589</v>
      </c>
      <c r="D24" s="43" t="s">
        <v>66</v>
      </c>
      <c r="E24" s="43" t="s">
        <v>20</v>
      </c>
      <c r="F24" s="43" t="s">
        <v>20</v>
      </c>
      <c r="G24" s="43" t="s">
        <v>20</v>
      </c>
      <c r="H24" s="44" t="s">
        <v>67</v>
      </c>
      <c r="I24" s="48" t="s">
        <v>37</v>
      </c>
      <c r="J24" s="45">
        <v>929581.86</v>
      </c>
      <c r="K24" s="45">
        <f>SUM(L24:O24)</f>
        <v>929581.86</v>
      </c>
      <c r="L24" s="45">
        <v>0</v>
      </c>
      <c r="M24" s="45">
        <v>0</v>
      </c>
      <c r="N24" s="45">
        <v>929581.86</v>
      </c>
      <c r="O24" s="45">
        <v>0</v>
      </c>
      <c r="P24" s="46" t="s">
        <v>25</v>
      </c>
      <c r="Q24" s="47" t="s">
        <v>21</v>
      </c>
    </row>
    <row r="25" spans="1:17" s="29" customFormat="1" ht="32.25" customHeight="1" thickBot="1" x14ac:dyDescent="0.35">
      <c r="A25" s="49" t="s">
        <v>23</v>
      </c>
      <c r="B25" s="50"/>
      <c r="C25" s="35"/>
      <c r="D25" s="35"/>
      <c r="E25" s="28"/>
      <c r="F25" s="28"/>
      <c r="G25" s="28"/>
      <c r="H25" s="28"/>
      <c r="I25" s="28"/>
      <c r="J25" s="30">
        <f>SUM(J24:J24)</f>
        <v>929581.86</v>
      </c>
      <c r="K25" s="30">
        <f t="shared" ref="K25:O25" si="7">SUM(K24:K24)</f>
        <v>929581.86</v>
      </c>
      <c r="L25" s="30">
        <f t="shared" si="7"/>
        <v>0</v>
      </c>
      <c r="M25" s="30">
        <f t="shared" si="7"/>
        <v>0</v>
      </c>
      <c r="N25" s="30">
        <f t="shared" si="7"/>
        <v>929581.86</v>
      </c>
      <c r="O25" s="30">
        <f t="shared" si="7"/>
        <v>0</v>
      </c>
      <c r="P25" s="34"/>
      <c r="Q25" s="31"/>
    </row>
    <row r="26" spans="1:17" s="26" customFormat="1" ht="98.25" customHeight="1" x14ac:dyDescent="0.25">
      <c r="A26" s="36">
        <v>1</v>
      </c>
      <c r="B26" s="81" t="s">
        <v>68</v>
      </c>
      <c r="C26" s="82">
        <v>4800020726</v>
      </c>
      <c r="D26" s="43" t="s">
        <v>69</v>
      </c>
      <c r="E26" s="43" t="s">
        <v>20</v>
      </c>
      <c r="F26" s="43" t="s">
        <v>20</v>
      </c>
      <c r="G26" s="43" t="s">
        <v>20</v>
      </c>
      <c r="H26" s="44" t="s">
        <v>70</v>
      </c>
      <c r="I26" s="48" t="s">
        <v>71</v>
      </c>
      <c r="J26" s="45">
        <v>421925.8</v>
      </c>
      <c r="K26" s="45">
        <f>SUM(L26:O26)</f>
        <v>421925.8</v>
      </c>
      <c r="L26" s="45">
        <v>0</v>
      </c>
      <c r="M26" s="45">
        <v>0</v>
      </c>
      <c r="N26" s="45">
        <v>421925.8</v>
      </c>
      <c r="O26" s="45">
        <v>0</v>
      </c>
      <c r="P26" s="46" t="s">
        <v>25</v>
      </c>
      <c r="Q26" s="47" t="s">
        <v>21</v>
      </c>
    </row>
    <row r="27" spans="1:17" s="26" customFormat="1" ht="98.25" customHeight="1" thickBot="1" x14ac:dyDescent="0.3">
      <c r="A27" s="36">
        <v>2</v>
      </c>
      <c r="B27" s="84"/>
      <c r="C27" s="84"/>
      <c r="D27" s="43" t="s">
        <v>72</v>
      </c>
      <c r="E27" s="43" t="s">
        <v>20</v>
      </c>
      <c r="F27" s="43" t="s">
        <v>20</v>
      </c>
      <c r="G27" s="43" t="s">
        <v>20</v>
      </c>
      <c r="H27" s="44" t="s">
        <v>73</v>
      </c>
      <c r="I27" s="48" t="s">
        <v>40</v>
      </c>
      <c r="J27" s="45">
        <v>536000</v>
      </c>
      <c r="K27" s="45">
        <f>SUM(L27:O27)</f>
        <v>536000</v>
      </c>
      <c r="L27" s="45">
        <v>0</v>
      </c>
      <c r="M27" s="45">
        <v>0</v>
      </c>
      <c r="N27" s="45">
        <v>536000</v>
      </c>
      <c r="O27" s="45">
        <v>0</v>
      </c>
      <c r="P27" s="46" t="s">
        <v>25</v>
      </c>
      <c r="Q27" s="47" t="s">
        <v>21</v>
      </c>
    </row>
    <row r="28" spans="1:17" s="29" customFormat="1" ht="32.25" customHeight="1" thickBot="1" x14ac:dyDescent="0.35">
      <c r="A28" s="49" t="s">
        <v>34</v>
      </c>
      <c r="B28" s="50"/>
      <c r="C28" s="35"/>
      <c r="D28" s="35"/>
      <c r="E28" s="28"/>
      <c r="F28" s="28"/>
      <c r="G28" s="28"/>
      <c r="H28" s="28"/>
      <c r="I28" s="28"/>
      <c r="J28" s="30">
        <f>SUM(J26:J27)</f>
        <v>957925.8</v>
      </c>
      <c r="K28" s="30">
        <f t="shared" ref="K28:O28" si="8">SUM(K26:K27)</f>
        <v>957925.8</v>
      </c>
      <c r="L28" s="30">
        <f t="shared" si="8"/>
        <v>0</v>
      </c>
      <c r="M28" s="30">
        <f t="shared" si="8"/>
        <v>0</v>
      </c>
      <c r="N28" s="30">
        <f t="shared" si="8"/>
        <v>957925.8</v>
      </c>
      <c r="O28" s="30">
        <f t="shared" si="8"/>
        <v>0</v>
      </c>
      <c r="P28" s="34"/>
      <c r="Q28" s="31"/>
    </row>
    <row r="29" spans="1:17" s="26" customFormat="1" ht="98.25" customHeight="1" thickBot="1" x14ac:dyDescent="0.3">
      <c r="A29" s="36">
        <v>1</v>
      </c>
      <c r="B29" s="79" t="s">
        <v>74</v>
      </c>
      <c r="C29" s="80">
        <v>4800020469</v>
      </c>
      <c r="D29" s="43" t="s">
        <v>75</v>
      </c>
      <c r="E29" s="43" t="s">
        <v>20</v>
      </c>
      <c r="F29" s="43" t="s">
        <v>20</v>
      </c>
      <c r="G29" s="43" t="s">
        <v>20</v>
      </c>
      <c r="H29" s="44" t="s">
        <v>76</v>
      </c>
      <c r="I29" s="48" t="s">
        <v>37</v>
      </c>
      <c r="J29" s="45">
        <v>53435.5</v>
      </c>
      <c r="K29" s="45">
        <f>SUM(L29:O29)</f>
        <v>53435.5</v>
      </c>
      <c r="L29" s="45">
        <v>0</v>
      </c>
      <c r="M29" s="45">
        <v>0</v>
      </c>
      <c r="N29" s="45">
        <v>53435.5</v>
      </c>
      <c r="O29" s="45">
        <v>0</v>
      </c>
      <c r="P29" s="46" t="s">
        <v>25</v>
      </c>
      <c r="Q29" s="47" t="s">
        <v>21</v>
      </c>
    </row>
    <row r="30" spans="1:17" s="29" customFormat="1" ht="32.25" customHeight="1" thickBot="1" x14ac:dyDescent="0.35">
      <c r="A30" s="49" t="s">
        <v>23</v>
      </c>
      <c r="B30" s="50"/>
      <c r="C30" s="35"/>
      <c r="D30" s="35"/>
      <c r="E30" s="28"/>
      <c r="F30" s="28"/>
      <c r="G30" s="28"/>
      <c r="H30" s="28"/>
      <c r="I30" s="28"/>
      <c r="J30" s="30">
        <f>SUM(J29:J29)</f>
        <v>53435.5</v>
      </c>
      <c r="K30" s="30">
        <f t="shared" ref="K30:O30" si="9">SUM(K29:K29)</f>
        <v>53435.5</v>
      </c>
      <c r="L30" s="30">
        <f t="shared" si="9"/>
        <v>0</v>
      </c>
      <c r="M30" s="30">
        <f t="shared" si="9"/>
        <v>0</v>
      </c>
      <c r="N30" s="30">
        <f t="shared" si="9"/>
        <v>53435.5</v>
      </c>
      <c r="O30" s="30">
        <f t="shared" si="9"/>
        <v>0</v>
      </c>
      <c r="P30" s="34"/>
      <c r="Q30" s="31"/>
    </row>
    <row r="31" spans="1:17" s="26" customFormat="1" ht="98.25" customHeight="1" thickBot="1" x14ac:dyDescent="0.3">
      <c r="A31" s="36">
        <v>1</v>
      </c>
      <c r="B31" s="79" t="s">
        <v>77</v>
      </c>
      <c r="C31" s="80">
        <v>4800020451</v>
      </c>
      <c r="D31" s="43" t="s">
        <v>78</v>
      </c>
      <c r="E31" s="43" t="s">
        <v>20</v>
      </c>
      <c r="F31" s="43" t="s">
        <v>20</v>
      </c>
      <c r="G31" s="43" t="s">
        <v>20</v>
      </c>
      <c r="H31" s="44" t="s">
        <v>79</v>
      </c>
      <c r="I31" s="48" t="s">
        <v>37</v>
      </c>
      <c r="J31" s="45">
        <v>623594.19999999995</v>
      </c>
      <c r="K31" s="45">
        <f>SUM(L31:O31)</f>
        <v>623594.19999999995</v>
      </c>
      <c r="L31" s="45">
        <v>0</v>
      </c>
      <c r="M31" s="45">
        <v>0</v>
      </c>
      <c r="N31" s="45">
        <v>623594.19999999995</v>
      </c>
      <c r="O31" s="45">
        <v>0</v>
      </c>
      <c r="P31" s="46" t="s">
        <v>25</v>
      </c>
      <c r="Q31" s="47" t="s">
        <v>21</v>
      </c>
    </row>
    <row r="32" spans="1:17" s="29" customFormat="1" ht="32.25" customHeight="1" thickBot="1" x14ac:dyDescent="0.35">
      <c r="A32" s="49" t="s">
        <v>23</v>
      </c>
      <c r="B32" s="50"/>
      <c r="C32" s="35"/>
      <c r="D32" s="35"/>
      <c r="E32" s="28"/>
      <c r="F32" s="28"/>
      <c r="G32" s="28"/>
      <c r="H32" s="28"/>
      <c r="I32" s="28"/>
      <c r="J32" s="30">
        <f>SUM(J31:J31)</f>
        <v>623594.19999999995</v>
      </c>
      <c r="K32" s="30">
        <f t="shared" ref="K32:O32" si="10">SUM(K31:K31)</f>
        <v>623594.19999999995</v>
      </c>
      <c r="L32" s="30">
        <f t="shared" si="10"/>
        <v>0</v>
      </c>
      <c r="M32" s="30">
        <f t="shared" si="10"/>
        <v>0</v>
      </c>
      <c r="N32" s="30">
        <f t="shared" si="10"/>
        <v>623594.19999999995</v>
      </c>
      <c r="O32" s="30">
        <f t="shared" si="10"/>
        <v>0</v>
      </c>
      <c r="P32" s="34"/>
      <c r="Q32" s="31"/>
    </row>
    <row r="33" spans="1:17" s="26" customFormat="1" ht="47.25" customHeight="1" x14ac:dyDescent="0.25">
      <c r="A33" s="55" t="s">
        <v>83</v>
      </c>
      <c r="B33" s="56"/>
      <c r="C33" s="56"/>
      <c r="D33" s="56"/>
      <c r="E33" s="37"/>
      <c r="F33" s="37"/>
      <c r="G33" s="37"/>
      <c r="H33" s="38"/>
      <c r="I33" s="38"/>
      <c r="J33" s="39">
        <f>J32+J30+J28+J25+J23+J20+J18+J16+J14+J11+J7</f>
        <v>25484270.559999999</v>
      </c>
      <c r="K33" s="39">
        <f>K34+K35+K36</f>
        <v>25484270.560000002</v>
      </c>
      <c r="L33" s="39">
        <f t="shared" ref="K33:O33" si="11">L32+L30+L28+L25+L23+L20+L18+L16+L14+L11+L7</f>
        <v>0</v>
      </c>
      <c r="M33" s="39">
        <f t="shared" si="11"/>
        <v>2164946</v>
      </c>
      <c r="N33" s="39">
        <f t="shared" si="11"/>
        <v>23319324.559999999</v>
      </c>
      <c r="O33" s="39">
        <f t="shared" si="11"/>
        <v>0</v>
      </c>
      <c r="P33" s="40"/>
      <c r="Q33" s="41"/>
    </row>
    <row r="34" spans="1:17" s="26" customFormat="1" ht="47.25" customHeight="1" x14ac:dyDescent="0.25">
      <c r="A34" s="8" t="s">
        <v>19</v>
      </c>
      <c r="B34" s="9"/>
      <c r="C34" s="12"/>
      <c r="D34" s="9"/>
      <c r="E34" s="9"/>
      <c r="F34" s="9"/>
      <c r="G34" s="9"/>
      <c r="H34" s="9"/>
      <c r="I34" s="9"/>
      <c r="J34" s="13">
        <f>0</f>
        <v>0</v>
      </c>
      <c r="K34" s="13">
        <f>0</f>
        <v>0</v>
      </c>
      <c r="L34" s="13">
        <v>0</v>
      </c>
      <c r="M34" s="13">
        <f>0</f>
        <v>0</v>
      </c>
      <c r="N34" s="13">
        <f>0</f>
        <v>0</v>
      </c>
      <c r="O34" s="13">
        <v>0</v>
      </c>
      <c r="P34" s="16"/>
      <c r="Q34" s="18"/>
    </row>
    <row r="35" spans="1:17" s="26" customFormat="1" ht="47.25" customHeight="1" x14ac:dyDescent="0.25">
      <c r="A35" s="10" t="s">
        <v>33</v>
      </c>
      <c r="B35" s="11"/>
      <c r="C35" s="14"/>
      <c r="D35" s="11"/>
      <c r="E35" s="11"/>
      <c r="F35" s="11"/>
      <c r="G35" s="11"/>
      <c r="H35" s="11"/>
      <c r="I35" s="11"/>
      <c r="J35" s="15">
        <f>J6</f>
        <v>3092780</v>
      </c>
      <c r="K35" s="15">
        <f t="shared" ref="K35:O35" si="12">K6</f>
        <v>3092780</v>
      </c>
      <c r="L35" s="15">
        <f t="shared" si="12"/>
        <v>0</v>
      </c>
      <c r="M35" s="15">
        <f t="shared" si="12"/>
        <v>2164946</v>
      </c>
      <c r="N35" s="15">
        <f t="shared" si="12"/>
        <v>927834</v>
      </c>
      <c r="O35" s="15">
        <f t="shared" si="12"/>
        <v>0</v>
      </c>
      <c r="P35" s="17"/>
      <c r="Q35" s="19"/>
    </row>
    <row r="36" spans="1:17" s="26" customFormat="1" ht="47.25" customHeight="1" thickBot="1" x14ac:dyDescent="0.3">
      <c r="A36" s="85" t="s">
        <v>84</v>
      </c>
      <c r="B36" s="86"/>
      <c r="C36" s="86"/>
      <c r="D36" s="86"/>
      <c r="E36" s="86"/>
      <c r="F36" s="86"/>
      <c r="G36" s="86"/>
      <c r="H36" s="86"/>
      <c r="I36" s="86"/>
      <c r="J36" s="87">
        <f>SUM(J8+J9+J10+J12+J13+J15+J17+J19+J21+J22+J24+J26+J27+J29+J31)</f>
        <v>22391490.560000002</v>
      </c>
      <c r="K36" s="87">
        <f t="shared" ref="K36:O36" si="13">SUM(K8+K9+K10+K12+K13+K15+K17+K19+K21+K22+K24+K26+K27+K29+K31)</f>
        <v>22391490.560000002</v>
      </c>
      <c r="L36" s="87">
        <f t="shared" si="13"/>
        <v>0</v>
      </c>
      <c r="M36" s="87">
        <f t="shared" si="13"/>
        <v>0</v>
      </c>
      <c r="N36" s="87">
        <f t="shared" si="13"/>
        <v>22391490.560000002</v>
      </c>
      <c r="O36" s="87">
        <f t="shared" si="13"/>
        <v>0</v>
      </c>
      <c r="P36" s="20"/>
      <c r="Q36" s="21"/>
    </row>
    <row r="37" spans="1:17" ht="161.44999999999999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4"/>
      <c r="K37" s="24"/>
      <c r="L37" s="25"/>
      <c r="M37" s="25"/>
      <c r="N37" s="25" t="s">
        <v>50</v>
      </c>
      <c r="O37" s="25"/>
      <c r="P37" s="25"/>
      <c r="Q37" s="25"/>
    </row>
    <row r="38" spans="1:17" ht="43.15" customHeight="1" x14ac:dyDescent="0.25">
      <c r="A38" s="54"/>
      <c r="B38" s="54"/>
      <c r="C38" s="54"/>
      <c r="D38" s="57"/>
      <c r="E38" s="57"/>
      <c r="F38" s="57"/>
    </row>
    <row r="39" spans="1:17" ht="138.6" customHeight="1" x14ac:dyDescent="0.25"/>
    <row r="40" spans="1:17" ht="43.15" customHeight="1" x14ac:dyDescent="0.25"/>
    <row r="41" spans="1:17" ht="132" customHeight="1" x14ac:dyDescent="0.25"/>
    <row r="42" spans="1:17" ht="43.15" customHeight="1" x14ac:dyDescent="0.25"/>
    <row r="43" spans="1:17" ht="183.6" customHeight="1" x14ac:dyDescent="0.25"/>
    <row r="44" spans="1:17" ht="189.6" customHeight="1" x14ac:dyDescent="0.25"/>
    <row r="45" spans="1:17" ht="43.15" customHeight="1" x14ac:dyDescent="0.25"/>
    <row r="46" spans="1:17" ht="101.45" customHeight="1" x14ac:dyDescent="0.25"/>
    <row r="47" spans="1:17" ht="43.15" customHeight="1" x14ac:dyDescent="0.25"/>
    <row r="48" spans="1:17" ht="150.6" customHeight="1" x14ac:dyDescent="0.25"/>
    <row r="49" ht="43.15" customHeight="1" x14ac:dyDescent="0.25"/>
    <row r="50" ht="156.6" customHeight="1" x14ac:dyDescent="0.25"/>
    <row r="51" ht="155.44999999999999" customHeight="1" x14ac:dyDescent="0.25"/>
    <row r="52" ht="151.9" customHeight="1" x14ac:dyDescent="0.25"/>
    <row r="53" ht="156" customHeight="1" x14ac:dyDescent="0.25"/>
    <row r="54" ht="90" customHeight="1" x14ac:dyDescent="0.25"/>
    <row r="55" ht="90" customHeight="1" x14ac:dyDescent="0.25"/>
    <row r="56" ht="90" customHeight="1" x14ac:dyDescent="0.25"/>
    <row r="57" ht="90" customHeight="1" x14ac:dyDescent="0.25"/>
    <row r="58" ht="90" customHeight="1" x14ac:dyDescent="0.25"/>
    <row r="59" ht="90" customHeight="1" x14ac:dyDescent="0.25"/>
    <row r="60" ht="90" customHeight="1" x14ac:dyDescent="0.25"/>
    <row r="61" ht="90" customHeight="1" x14ac:dyDescent="0.25"/>
    <row r="62" ht="90" customHeight="1" x14ac:dyDescent="0.25"/>
    <row r="63" ht="90" customHeight="1" x14ac:dyDescent="0.25"/>
    <row r="64" ht="90" customHeight="1" x14ac:dyDescent="0.25"/>
    <row r="65" ht="90" customHeight="1" x14ac:dyDescent="0.25"/>
    <row r="66" ht="90" customHeight="1" x14ac:dyDescent="0.25"/>
    <row r="67" ht="43.15" customHeight="1" x14ac:dyDescent="0.25"/>
    <row r="68" ht="195" customHeight="1" x14ac:dyDescent="0.25"/>
    <row r="69" ht="243.6" customHeight="1" x14ac:dyDescent="0.25"/>
    <row r="70" ht="43.15" customHeight="1" x14ac:dyDescent="0.25"/>
    <row r="71" ht="60" customHeight="1" x14ac:dyDescent="0.25"/>
    <row r="72" ht="60" customHeight="1" x14ac:dyDescent="0.25"/>
    <row r="73" ht="60" customHeight="1" x14ac:dyDescent="0.25"/>
    <row r="74" ht="60" customHeight="1" x14ac:dyDescent="0.25"/>
    <row r="75" ht="60" customHeight="1" x14ac:dyDescent="0.25"/>
    <row r="76" ht="60" customHeight="1" x14ac:dyDescent="0.25"/>
    <row r="77" ht="60" customHeight="1" x14ac:dyDescent="0.25"/>
    <row r="78" ht="156" customHeight="1" x14ac:dyDescent="0.25"/>
    <row r="79" ht="60" customHeight="1" x14ac:dyDescent="0.25"/>
    <row r="80" ht="43.15" customHeight="1" x14ac:dyDescent="0.25"/>
    <row r="81" ht="100.15" customHeight="1" x14ac:dyDescent="0.25"/>
    <row r="82" ht="100.15" customHeight="1" x14ac:dyDescent="0.25"/>
    <row r="83" ht="100.15" customHeight="1" x14ac:dyDescent="0.25"/>
    <row r="84" ht="100.15" customHeight="1" x14ac:dyDescent="0.25"/>
    <row r="85" ht="43.15" customHeight="1" x14ac:dyDescent="0.25"/>
    <row r="86" ht="87.6" customHeight="1" x14ac:dyDescent="0.25"/>
    <row r="87" ht="87.6" customHeight="1" x14ac:dyDescent="0.25"/>
    <row r="88" ht="87.6" customHeight="1" x14ac:dyDescent="0.25"/>
    <row r="89" ht="43.15" customHeight="1" x14ac:dyDescent="0.25"/>
    <row r="90" ht="217.15" customHeight="1" x14ac:dyDescent="0.25"/>
    <row r="91" ht="325.14999999999998" customHeight="1" x14ac:dyDescent="0.25"/>
    <row r="92" ht="43.15" customHeight="1" x14ac:dyDescent="0.25"/>
    <row r="93" ht="118.15" customHeight="1" x14ac:dyDescent="0.25"/>
    <row r="94" ht="43.15" customHeight="1" x14ac:dyDescent="0.25"/>
    <row r="95" ht="80.45" customHeight="1" x14ac:dyDescent="0.25"/>
    <row r="96" ht="43.15" customHeight="1" x14ac:dyDescent="0.25"/>
    <row r="97" spans="18:18" ht="60" customHeight="1" x14ac:dyDescent="0.25"/>
    <row r="98" spans="18:18" ht="43.15" customHeight="1" x14ac:dyDescent="0.25"/>
    <row r="99" spans="18:18" ht="112.15" customHeight="1" x14ac:dyDescent="0.25"/>
    <row r="100" spans="18:18" ht="43.15" customHeight="1" x14ac:dyDescent="0.25"/>
    <row r="101" spans="18:18" x14ac:dyDescent="0.25">
      <c r="R101" s="6"/>
    </row>
    <row r="104" spans="18:18" ht="30" customHeight="1" x14ac:dyDescent="0.25"/>
  </sheetData>
  <mergeCells count="38">
    <mergeCell ref="I3:I4"/>
    <mergeCell ref="G3:G4"/>
    <mergeCell ref="H3:H4"/>
    <mergeCell ref="N1:Q1"/>
    <mergeCell ref="J3:J4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A7:B7"/>
    <mergeCell ref="A11:B11"/>
    <mergeCell ref="A5:Q5"/>
    <mergeCell ref="A38:C38"/>
    <mergeCell ref="A33:D33"/>
    <mergeCell ref="D38:F38"/>
    <mergeCell ref="A14:B14"/>
    <mergeCell ref="A16:B16"/>
    <mergeCell ref="C12:C13"/>
    <mergeCell ref="B12:B13"/>
    <mergeCell ref="A18:B18"/>
    <mergeCell ref="A20:B20"/>
    <mergeCell ref="B8:B10"/>
    <mergeCell ref="C8:C10"/>
    <mergeCell ref="A30:B30"/>
    <mergeCell ref="B21:B22"/>
    <mergeCell ref="C21:C22"/>
    <mergeCell ref="A32:B32"/>
    <mergeCell ref="A23:B23"/>
    <mergeCell ref="A25:B25"/>
    <mergeCell ref="A28:B28"/>
    <mergeCell ref="B26:B27"/>
    <mergeCell ref="C26:C27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9</v>
      </c>
    </row>
    <row r="3" spans="2:2" ht="31.5" x14ac:dyDescent="0.25">
      <c r="B3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2023-12-27T12:41:30Z</cp:lastPrinted>
  <dcterms:created xsi:type="dcterms:W3CDTF">2021-07-02T07:35:59Z</dcterms:created>
  <dcterms:modified xsi:type="dcterms:W3CDTF">2026-08-17T11:08:35Z</dcterms:modified>
</cp:coreProperties>
</file>