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80011740-E82D-4080-BAF1-61D3FDB2267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K16" i="1"/>
  <c r="J16" i="1" s="1"/>
  <c r="K20" i="1" l="1"/>
  <c r="O17" i="1"/>
  <c r="N17" i="1"/>
  <c r="M17" i="1"/>
  <c r="L17" i="1"/>
  <c r="J17" i="1"/>
  <c r="K17" i="1" l="1"/>
  <c r="O15" i="1"/>
  <c r="N15" i="1"/>
  <c r="M15" i="1"/>
  <c r="L15" i="1"/>
  <c r="K14" i="1"/>
  <c r="K15" i="1" s="1"/>
  <c r="J14" i="1" l="1"/>
  <c r="J15" i="1" s="1"/>
  <c r="O13" i="1"/>
  <c r="N13" i="1"/>
  <c r="M13" i="1"/>
  <c r="L13" i="1"/>
  <c r="K12" i="1"/>
  <c r="J12" i="1" s="1"/>
  <c r="J13" i="1" s="1"/>
  <c r="K13" i="1" l="1"/>
  <c r="O11" i="1" l="1"/>
  <c r="N11" i="1"/>
  <c r="M11" i="1"/>
  <c r="L11" i="1"/>
  <c r="K10" i="1"/>
  <c r="J10" i="1" s="1"/>
  <c r="J11" i="1" l="1"/>
  <c r="J20" i="1"/>
  <c r="K11" i="1"/>
  <c r="K8" i="1" l="1"/>
  <c r="K6" i="1"/>
  <c r="K19" i="1" l="1"/>
  <c r="K9" i="1"/>
  <c r="K7" i="1"/>
  <c r="L9" i="1"/>
  <c r="M9" i="1"/>
  <c r="N9" i="1"/>
  <c r="O9" i="1"/>
  <c r="L7" i="1"/>
  <c r="M7" i="1"/>
  <c r="N7" i="1"/>
  <c r="O7" i="1"/>
  <c r="O21" i="1" l="1"/>
  <c r="O18" i="1"/>
  <c r="L21" i="1"/>
  <c r="L18" i="1"/>
  <c r="N21" i="1"/>
  <c r="N18" i="1"/>
  <c r="M21" i="1"/>
  <c r="M18" i="1"/>
  <c r="J6" i="1"/>
  <c r="K21" i="1" l="1"/>
  <c r="K18" i="1" s="1"/>
  <c r="J7" i="1"/>
  <c r="J8" i="1" l="1"/>
  <c r="J9" i="1" l="1"/>
  <c r="J21" i="1" l="1"/>
  <c r="J18" i="1"/>
</calcChain>
</file>

<file path=xl/sharedStrings.xml><?xml version="1.0" encoding="utf-8"?>
<sst xmlns="http://schemas.openxmlformats.org/spreadsheetml/2006/main" count="86" uniqueCount="56">
  <si>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</si>
  <si>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</si>
  <si>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</si>
  <si>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</si>
  <si>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</si>
  <si>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</si>
  <si>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</si>
  <si>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</si>
  <si>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</si>
  <si>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</si>
  <si>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</si>
  <si>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</si>
  <si>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</si>
  <si>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</si>
  <si>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</si>
  <si>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</si>
  <si>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</si>
  <si>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</si>
  <si>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федеральный 
бюджет, руб.</t>
  </si>
  <si>
    <t>Согласовано:
Врио директора МКУ "Центр компетенции централизованного  бухгалтерского учета и муниципального заказа Лебедянского муниципального округа" 
И. В. Калачёва</t>
  </si>
  <si>
    <t>Всего 1 закупка</t>
  </si>
  <si>
    <t>-</t>
  </si>
  <si>
    <t>эл. аукцион</t>
  </si>
  <si>
    <t>Наименование 
заказчика</t>
  </si>
  <si>
    <t>июль</t>
  </si>
  <si>
    <t>Ольховский территориальный отдел администрации Лебедянского муниципального округа Липецкой области</t>
  </si>
  <si>
    <t>Ремонт щебеночного покрытия с.Новое Ракитино Ольховского территориального отдела администрации Лебедянского муниципального округа Р.Ф.</t>
  </si>
  <si>
    <t>263480002880648000100100150004211244</t>
  </si>
  <si>
    <t>42.11</t>
  </si>
  <si>
    <t>Администрация Лебедянского муниципального округа</t>
  </si>
  <si>
    <t>Разработка проекта организации дорожного движения (ПОДД) для автомобильных дорог общего пользования местного значения, находящихся на территории Лебедянского муниципального округа Липецкой области</t>
  </si>
  <si>
    <t>263481100224648110100100630007112244</t>
  </si>
  <si>
    <t>71.12</t>
  </si>
  <si>
    <t>МБУ «Служба по обеспечению деятельности муниципальных учреждений культуры и органов местного самоуправления городского поселения город Лебедянь»</t>
  </si>
  <si>
    <t>Стройконтроль на объект: Капитальный ремонт МБУК «Городской центр культуры и досуга» г. Лебедянь, Липецкой области</t>
  </si>
  <si>
    <t>263481100853748110100100080007112243</t>
  </si>
  <si>
    <t xml:space="preserve"> 71.12</t>
  </si>
  <si>
    <t>0 закупок в рамках нац.проектов</t>
  </si>
  <si>
    <t>Замена дорожных знаков Большепоповского территориального отдела администрации Лебедянского муниципального округа Липецкой области РФ</t>
  </si>
  <si>
    <t>263480002878948000100100090004329244</t>
  </si>
  <si>
    <t>43.29</t>
  </si>
  <si>
    <t>3 закупки, относящаяся к категории "Прочие"</t>
  </si>
  <si>
    <t>Поставка мебели</t>
  </si>
  <si>
    <t>МБОУ СОШ №3 Г.ЛЕБЕДЯНЬ</t>
  </si>
  <si>
    <t>263481100503948110100100130013101244</t>
  </si>
  <si>
    <t>Шовский территориальный отдел администрации Лебедянского муниципального округа Липецкой области</t>
  </si>
  <si>
    <t>Обустройство мемориальной зоны в с. Вязово Лебедянского района</t>
  </si>
  <si>
    <t>263480002877148000100100100004399244</t>
  </si>
  <si>
    <t>43.99</t>
  </si>
  <si>
    <t>Итого 6 закупок для 6 заказчиков, в т.ч.</t>
  </si>
  <si>
    <t>3 закупки в рамках гос.программы</t>
  </si>
  <si>
    <t>Большепоповский территоиальный отдел администрации Лебедянского муниципального округа Липецкой области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</si>
  <si>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компетенции централизованного  бухгалтерского учета и муниципального заказа Лебедянского муниципального округа" 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</si>
  <si>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Государственная программа "Комплексное развитие сельских территорий Липецкой области"</t>
  </si>
  <si>
    <t xml:space="preserve">Государственная программа  "Развитие образования Липецкой области"
 </t>
  </si>
  <si>
    <t>Государственная программа "Управление государственными финансами и государственным долгом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</si>
</sst>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"/>
    <numFmt numFmtId="166" formatCode="\@"/>
    <numFmt numFmtId="167" formatCode="_-* #\ ##0.00_р_._-;\-* #\ 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8000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1" fillId="0" borderId="0" applyFont="0" applyFill="0" applyBorder="0" applyAlignment="0" applyProtection="0"/>
    <xf numFmtId="0" fontId="20" fillId="0" borderId="0"/>
    <xf numFmtId="166" fontId="21" fillId="0" borderId="23">
      <alignment vertical="top" wrapText="1"/>
    </xf>
    <xf numFmtId="4" fontId="22" fillId="0" borderId="23">
      <alignment vertical="top" shrinkToFit="1"/>
    </xf>
    <xf numFmtId="166" fontId="21" fillId="0" borderId="23">
      <alignment vertical="top" wrapText="1"/>
    </xf>
    <xf numFmtId="49" fontId="21" fillId="0" borderId="23">
      <alignment vertical="top" wrapText="1"/>
    </xf>
    <xf numFmtId="0" fontId="20" fillId="0" borderId="0"/>
    <xf numFmtId="2" fontId="4" fillId="0" borderId="1">
      <alignment horizontal="center" vertical="center" shrinkToFit="1"/>
    </xf>
    <xf numFmtId="49" fontId="4" fillId="0" borderId="1">
      <alignment horizontal="center" vertical="center" wrapText="1"/>
    </xf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0" fontId="20" fillId="0" borderId="0"/>
    <xf numFmtId="167" fontId="11" fillId="0" borderId="0" applyFont="0" applyFill="0" applyBorder="0" applyAlignment="0" applyProtection="0"/>
    <xf numFmtId="0" fontId="23" fillId="0" borderId="0"/>
    <xf numFmtId="2" fontId="25" fillId="0" borderId="1">
      <alignment horizontal="center" vertical="center" shrinkToFit="1"/>
    </xf>
    <xf numFmtId="49" fontId="25" fillId="0" borderId="1">
      <alignment horizontal="center" vertical="center" wrapText="1"/>
    </xf>
    <xf numFmtId="0" fontId="25" fillId="0" borderId="1">
      <alignment horizontal="center" vertical="center" wrapText="1"/>
    </xf>
    <xf numFmtId="2" fontId="25" fillId="0" borderId="1">
      <alignment horizontal="center" vertical="center" wrapText="1"/>
    </xf>
    <xf numFmtId="0" fontId="24" fillId="0" borderId="0"/>
    <xf numFmtId="167" fontId="2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5" borderId="3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4" fontId="8" fillId="5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3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top"/>
    </xf>
    <xf numFmtId="0" fontId="1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right" vertical="center" wrapText="1"/>
    </xf>
    <xf numFmtId="4" fontId="19" fillId="6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/>
    <xf numFmtId="165" fontId="13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3" fillId="2" borderId="7" xfId="0" applyNumberFormat="1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27" fillId="4" borderId="2" xfId="0" applyNumberFormat="1" applyFont="1" applyFill="1" applyBorder="1" applyAlignment="1">
      <alignment horizontal="center" vertical="center" wrapText="1"/>
    </xf>
    <xf numFmtId="4" fontId="27" fillId="4" borderId="2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/>
    <xf numFmtId="4" fontId="2" fillId="5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3" fillId="2" borderId="16" xfId="0" applyNumberFormat="1" applyFont="1" applyFill="1" applyBorder="1" applyAlignment="1">
      <alignment horizontal="left" vertical="center" wrapText="1"/>
    </xf>
    <xf numFmtId="165" fontId="13" fillId="2" borderId="21" xfId="0" applyNumberFormat="1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3" fillId="2" borderId="24" xfId="0" applyFont="1" applyFill="1" applyBorder="1"/>
    <xf numFmtId="4" fontId="2" fillId="6" borderId="25" xfId="0" applyNumberFormat="1" applyFont="1" applyFill="1" applyBorder="1" applyAlignment="1">
      <alignment horizontal="center" vertical="center"/>
    </xf>
    <xf numFmtId="4" fontId="2" fillId="5" borderId="26" xfId="0" applyNumberFormat="1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7" fillId="4" borderId="2" xfId="0" applyNumberFormat="1" applyFont="1" applyFill="1" applyBorder="1" applyAlignment="1">
      <alignment horizontal="center" vertical="center"/>
    </xf>
  </cellXfs>
  <cellStyles count="26">
    <cellStyle name="st17" xfId="8" xr:uid="{00000000-0005-0000-0000-000000000000}"/>
    <cellStyle name="st17 2" xfId="11" xr:uid="{00000000-0005-0000-0000-000001000000}"/>
    <cellStyle name="st18" xfId="10" xr:uid="{00000000-0005-0000-0000-000002000000}"/>
    <cellStyle name="st21" xfId="9" xr:uid="{00000000-0005-0000-0000-000003000000}"/>
    <cellStyle name="xl191" xfId="4" xr:uid="{00000000-0005-0000-0000-000004000000}"/>
    <cellStyle name="xl191 2" xfId="13" xr:uid="{00000000-0005-0000-0000-000005000000}"/>
    <cellStyle name="xl191 3" xfId="20" xr:uid="{00000000-0005-0000-0000-000006000000}"/>
    <cellStyle name="xl198" xfId="3" xr:uid="{00000000-0005-0000-0000-000007000000}"/>
    <cellStyle name="xl198 2" xfId="14" xr:uid="{00000000-0005-0000-0000-000008000000}"/>
    <cellStyle name="xl198 3" xfId="21" xr:uid="{00000000-0005-0000-0000-000009000000}"/>
    <cellStyle name="xl199" xfId="1" xr:uid="{00000000-0005-0000-0000-00000A000000}"/>
    <cellStyle name="xl199 2" xfId="15" xr:uid="{00000000-0005-0000-0000-00000B000000}"/>
    <cellStyle name="xl199 3" xfId="22" xr:uid="{00000000-0005-0000-0000-00000C000000}"/>
    <cellStyle name="xl200" xfId="2" xr:uid="{00000000-0005-0000-0000-00000D000000}"/>
    <cellStyle name="xl200 2" xfId="16" xr:uid="{00000000-0005-0000-0000-00000E000000}"/>
    <cellStyle name="xl200 3" xfId="23" xr:uid="{00000000-0005-0000-0000-00000F000000}"/>
    <cellStyle name="Обычный" xfId="0" builtinId="0"/>
    <cellStyle name="Обычный 2" xfId="5" xr:uid="{00000000-0005-0000-0000-000011000000}"/>
    <cellStyle name="Обычный 2 2" xfId="17" xr:uid="{00000000-0005-0000-0000-000012000000}"/>
    <cellStyle name="Обычный 2 3" xfId="24" xr:uid="{00000000-0005-0000-0000-000013000000}"/>
    <cellStyle name="Обычный 3" xfId="12" xr:uid="{00000000-0005-0000-0000-000014000000}"/>
    <cellStyle name="Обычный 4" xfId="7" xr:uid="{00000000-0005-0000-0000-000015000000}"/>
    <cellStyle name="Обычный 4 2" xfId="19" xr:uid="{00000000-0005-0000-0000-000016000000}"/>
    <cellStyle name="Финансовый 2" xfId="6" xr:uid="{00000000-0005-0000-0000-000017000000}"/>
    <cellStyle name="Финансовый 2 2" xfId="18" xr:uid="{00000000-0005-0000-0000-000018000000}"/>
    <cellStyle name="Финансовый 2 3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8"/>
  <sheetViews>
    <sheetView tabSelected="1" view="pageBreakPreview" topLeftCell="B1" zoomScale="50" zoomScaleNormal="50" zoomScaleSheetLayoutView="50" workbookViewId="0">
      <selection activeCell="N6" sqref="N6"/>
    </sheetView>
  </sheetViews>
  <sheetFormatPr defaultColWidth="9.140625" defaultRowHeight="15" x14ac:dyDescent="0.25"/>
  <cols>
    <col min="1" max="1" width="9.140625" style="19"/>
    <col min="2" max="2" width="54.28515625" style="5" customWidth="1"/>
    <col min="3" max="3" width="19.7109375" style="5" customWidth="1"/>
    <col min="4" max="4" width="84.85546875" style="19" customWidth="1"/>
    <col min="5" max="6" width="32.85546875" style="19" customWidth="1"/>
    <col min="7" max="7" width="44" style="2" customWidth="1"/>
    <col min="8" max="8" width="54.7109375" style="3" customWidth="1"/>
    <col min="9" max="9" width="39" style="19" customWidth="1"/>
    <col min="10" max="15" width="34.85546875" style="4" customWidth="1"/>
    <col min="16" max="16" width="30.28515625" style="4" hidden="1" customWidth="1"/>
    <col min="17" max="17" width="28" style="4" customWidth="1"/>
    <col min="18" max="18" width="16.28515625" style="1" bestFit="1" customWidth="1"/>
    <col min="19" max="16384" width="9.140625" style="1"/>
  </cols>
  <sheetData>
    <row r="1" spans="1:17" ht="127.5" customHeight="1" x14ac:dyDescent="0.25">
      <c r="M1" s="21"/>
      <c r="N1" s="48" t="s">
        <v>19</v>
      </c>
      <c r="O1" s="49"/>
      <c r="P1" s="49"/>
      <c r="Q1" s="49"/>
    </row>
    <row r="2" spans="1:17" ht="138" customHeight="1" thickBot="1" x14ac:dyDescent="0.3">
      <c r="A2" s="54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67.900000000000006" customHeight="1" x14ac:dyDescent="0.25">
      <c r="A3" s="58" t="s">
        <v>0</v>
      </c>
      <c r="B3" s="60" t="s">
        <v>23</v>
      </c>
      <c r="C3" s="60" t="s">
        <v>8</v>
      </c>
      <c r="D3" s="60" t="s">
        <v>14</v>
      </c>
      <c r="E3" s="60" t="s">
        <v>1</v>
      </c>
      <c r="F3" s="60" t="s">
        <v>5</v>
      </c>
      <c r="G3" s="60" t="s">
        <v>6</v>
      </c>
      <c r="H3" s="62" t="s">
        <v>2</v>
      </c>
      <c r="I3" s="60" t="s">
        <v>3</v>
      </c>
      <c r="J3" s="50" t="s">
        <v>4</v>
      </c>
      <c r="K3" s="55" t="s">
        <v>13</v>
      </c>
      <c r="L3" s="56"/>
      <c r="M3" s="56"/>
      <c r="N3" s="56"/>
      <c r="O3" s="57"/>
      <c r="P3" s="50" t="s">
        <v>7</v>
      </c>
      <c r="Q3" s="52" t="s">
        <v>15</v>
      </c>
    </row>
    <row r="4" spans="1:17" ht="139.15" customHeight="1" thickBot="1" x14ac:dyDescent="0.3">
      <c r="A4" s="59"/>
      <c r="B4" s="61"/>
      <c r="C4" s="61"/>
      <c r="D4" s="61"/>
      <c r="E4" s="61"/>
      <c r="F4" s="61"/>
      <c r="G4" s="61"/>
      <c r="H4" s="63"/>
      <c r="I4" s="61"/>
      <c r="J4" s="51"/>
      <c r="K4" s="20" t="s">
        <v>11</v>
      </c>
      <c r="L4" s="20" t="s">
        <v>18</v>
      </c>
      <c r="M4" s="20" t="s">
        <v>16</v>
      </c>
      <c r="N4" s="20" t="s">
        <v>17</v>
      </c>
      <c r="O4" s="20" t="s">
        <v>12</v>
      </c>
      <c r="P4" s="51"/>
      <c r="Q4" s="53"/>
    </row>
    <row r="5" spans="1:17" s="17" customFormat="1" ht="60" customHeight="1" thickBot="1" x14ac:dyDescent="0.3">
      <c r="A5" s="64" t="s">
        <v>24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17" s="28" customFormat="1" ht="92.25" customHeight="1" thickBot="1" x14ac:dyDescent="0.3">
      <c r="A6" s="32">
        <v>1</v>
      </c>
      <c r="B6" s="42" t="s">
        <v>25</v>
      </c>
      <c r="C6" s="42">
        <v>480028806</v>
      </c>
      <c r="D6" s="36" t="s">
        <v>26</v>
      </c>
      <c r="E6" s="36" t="s">
        <v>21</v>
      </c>
      <c r="F6" s="36" t="s">
        <v>21</v>
      </c>
      <c r="G6" s="36" t="s">
        <v>21</v>
      </c>
      <c r="H6" s="35" t="s">
        <v>27</v>
      </c>
      <c r="I6" s="40" t="s">
        <v>28</v>
      </c>
      <c r="J6" s="38">
        <f>K6</f>
        <v>699962.7</v>
      </c>
      <c r="K6" s="38">
        <f>SUM(L6:O6)</f>
        <v>699962.7</v>
      </c>
      <c r="L6" s="38">
        <v>0</v>
      </c>
      <c r="M6" s="38">
        <v>0</v>
      </c>
      <c r="N6" s="38">
        <v>699962.7</v>
      </c>
      <c r="O6" s="38">
        <v>0</v>
      </c>
      <c r="P6" s="38" t="s">
        <v>24</v>
      </c>
      <c r="Q6" s="38" t="s">
        <v>22</v>
      </c>
    </row>
    <row r="7" spans="1:17" s="18" customFormat="1" ht="32.25" customHeight="1" thickBot="1" x14ac:dyDescent="0.35">
      <c r="A7" s="69" t="s">
        <v>20</v>
      </c>
      <c r="B7" s="70"/>
      <c r="C7" s="31"/>
      <c r="D7" s="31"/>
      <c r="E7" s="29"/>
      <c r="F7" s="29"/>
      <c r="G7" s="29"/>
      <c r="H7" s="29"/>
      <c r="I7" s="29"/>
      <c r="J7" s="37">
        <f>J6</f>
        <v>699962.7</v>
      </c>
      <c r="K7" s="37">
        <f>K6</f>
        <v>699962.7</v>
      </c>
      <c r="L7" s="37">
        <f t="shared" ref="L7:N7" si="0">L6</f>
        <v>0</v>
      </c>
      <c r="M7" s="37">
        <f t="shared" si="0"/>
        <v>0</v>
      </c>
      <c r="N7" s="37">
        <f t="shared" si="0"/>
        <v>699962.7</v>
      </c>
      <c r="O7" s="37">
        <f>O6</f>
        <v>0</v>
      </c>
      <c r="P7" s="37"/>
      <c r="Q7" s="45"/>
    </row>
    <row r="8" spans="1:17" s="28" customFormat="1" ht="92.25" customHeight="1" thickBot="1" x14ac:dyDescent="0.3">
      <c r="A8" s="32">
        <v>1</v>
      </c>
      <c r="B8" s="42" t="s">
        <v>29</v>
      </c>
      <c r="C8" s="42">
        <v>4811002246</v>
      </c>
      <c r="D8" s="36" t="s">
        <v>30</v>
      </c>
      <c r="E8" s="36" t="s">
        <v>21</v>
      </c>
      <c r="F8" s="36" t="s">
        <v>21</v>
      </c>
      <c r="G8" s="36" t="s">
        <v>21</v>
      </c>
      <c r="H8" s="35" t="s">
        <v>31</v>
      </c>
      <c r="I8" s="40" t="s">
        <v>32</v>
      </c>
      <c r="J8" s="38">
        <f>K8</f>
        <v>1391666.66</v>
      </c>
      <c r="K8" s="38">
        <f>L8+M8+N8+O8</f>
        <v>1391666.66</v>
      </c>
      <c r="L8" s="38">
        <v>0</v>
      </c>
      <c r="M8" s="38">
        <v>0</v>
      </c>
      <c r="N8" s="38">
        <v>1391666.66</v>
      </c>
      <c r="O8" s="38">
        <v>0</v>
      </c>
      <c r="P8" s="38" t="s">
        <v>24</v>
      </c>
      <c r="Q8" s="38" t="s">
        <v>22</v>
      </c>
    </row>
    <row r="9" spans="1:17" s="30" customFormat="1" ht="32.25" customHeight="1" thickBot="1" x14ac:dyDescent="0.35">
      <c r="A9" s="69" t="s">
        <v>20</v>
      </c>
      <c r="B9" s="70"/>
      <c r="C9" s="31"/>
      <c r="D9" s="31"/>
      <c r="E9" s="29"/>
      <c r="F9" s="29"/>
      <c r="G9" s="29"/>
      <c r="H9" s="29"/>
      <c r="I9" s="29"/>
      <c r="J9" s="37">
        <f>J8</f>
        <v>1391666.66</v>
      </c>
      <c r="K9" s="37">
        <f>K8</f>
        <v>1391666.66</v>
      </c>
      <c r="L9" s="37">
        <f t="shared" ref="L9:N9" si="1">L8</f>
        <v>0</v>
      </c>
      <c r="M9" s="37">
        <f t="shared" si="1"/>
        <v>0</v>
      </c>
      <c r="N9" s="37">
        <f t="shared" si="1"/>
        <v>1391666.66</v>
      </c>
      <c r="O9" s="37">
        <f>O8</f>
        <v>0</v>
      </c>
      <c r="P9" s="37"/>
      <c r="Q9" s="45"/>
    </row>
    <row r="10" spans="1:17" s="28" customFormat="1" ht="92.25" customHeight="1" thickBot="1" x14ac:dyDescent="0.3">
      <c r="A10" s="33">
        <v>1</v>
      </c>
      <c r="B10" s="39" t="s">
        <v>33</v>
      </c>
      <c r="C10" s="39">
        <v>4811025758</v>
      </c>
      <c r="D10" s="41" t="s">
        <v>34</v>
      </c>
      <c r="E10" s="41" t="s">
        <v>21</v>
      </c>
      <c r="F10" s="41" t="s">
        <v>21</v>
      </c>
      <c r="G10" s="41" t="s">
        <v>53</v>
      </c>
      <c r="H10" s="43" t="s">
        <v>35</v>
      </c>
      <c r="I10" s="41" t="s">
        <v>36</v>
      </c>
      <c r="J10" s="44">
        <f>K10</f>
        <v>2746291.8000000003</v>
      </c>
      <c r="K10" s="44">
        <f>L10+M10+N10+O10</f>
        <v>2746291.8000000003</v>
      </c>
      <c r="L10" s="44">
        <v>2141722.2200000002</v>
      </c>
      <c r="M10" s="44">
        <v>335002.01</v>
      </c>
      <c r="N10" s="44">
        <v>269567.57</v>
      </c>
      <c r="O10" s="44">
        <v>0</v>
      </c>
      <c r="P10" s="78" t="s">
        <v>24</v>
      </c>
      <c r="Q10" s="44" t="s">
        <v>22</v>
      </c>
    </row>
    <row r="11" spans="1:17" s="30" customFormat="1" ht="32.25" customHeight="1" thickBot="1" x14ac:dyDescent="0.35">
      <c r="A11" s="69" t="s">
        <v>20</v>
      </c>
      <c r="B11" s="70"/>
      <c r="C11" s="31"/>
      <c r="D11" s="31"/>
      <c r="E11" s="29"/>
      <c r="F11" s="29"/>
      <c r="G11" s="29"/>
      <c r="H11" s="29"/>
      <c r="I11" s="29"/>
      <c r="J11" s="37">
        <f>J10</f>
        <v>2746291.8000000003</v>
      </c>
      <c r="K11" s="37">
        <f>K10</f>
        <v>2746291.8000000003</v>
      </c>
      <c r="L11" s="37">
        <f t="shared" ref="L11:N11" si="2">L10</f>
        <v>2141722.2200000002</v>
      </c>
      <c r="M11" s="37">
        <f t="shared" si="2"/>
        <v>335002.01</v>
      </c>
      <c r="N11" s="37">
        <f t="shared" si="2"/>
        <v>269567.57</v>
      </c>
      <c r="O11" s="37">
        <f>O10</f>
        <v>0</v>
      </c>
      <c r="P11" s="45"/>
      <c r="Q11" s="73"/>
    </row>
    <row r="12" spans="1:17" s="28" customFormat="1" ht="92.25" customHeight="1" thickBot="1" x14ac:dyDescent="0.3">
      <c r="A12" s="32">
        <v>1</v>
      </c>
      <c r="B12" s="42" t="s">
        <v>51</v>
      </c>
      <c r="C12" s="42">
        <v>4800028789</v>
      </c>
      <c r="D12" s="36" t="s">
        <v>38</v>
      </c>
      <c r="E12" s="36" t="s">
        <v>21</v>
      </c>
      <c r="F12" s="36" t="s">
        <v>21</v>
      </c>
      <c r="G12" s="36" t="s">
        <v>21</v>
      </c>
      <c r="H12" s="35" t="s">
        <v>39</v>
      </c>
      <c r="I12" s="40" t="s">
        <v>40</v>
      </c>
      <c r="J12" s="38">
        <f>K12</f>
        <v>356124.57</v>
      </c>
      <c r="K12" s="38">
        <f>SUM(L12:O12)</f>
        <v>356124.57</v>
      </c>
      <c r="L12" s="38">
        <v>0</v>
      </c>
      <c r="M12" s="38">
        <v>0</v>
      </c>
      <c r="N12" s="38">
        <v>356124.57</v>
      </c>
      <c r="O12" s="38">
        <v>0</v>
      </c>
      <c r="P12" s="38" t="s">
        <v>24</v>
      </c>
      <c r="Q12" s="38" t="s">
        <v>22</v>
      </c>
    </row>
    <row r="13" spans="1:17" s="30" customFormat="1" ht="32.25" customHeight="1" thickBot="1" x14ac:dyDescent="0.35">
      <c r="A13" s="69" t="s">
        <v>20</v>
      </c>
      <c r="B13" s="70"/>
      <c r="C13" s="31"/>
      <c r="D13" s="31"/>
      <c r="E13" s="29"/>
      <c r="F13" s="29"/>
      <c r="G13" s="29"/>
      <c r="H13" s="29"/>
      <c r="I13" s="29"/>
      <c r="J13" s="37">
        <f>J12</f>
        <v>356124.57</v>
      </c>
      <c r="K13" s="37">
        <f>K12</f>
        <v>356124.57</v>
      </c>
      <c r="L13" s="37">
        <f t="shared" ref="L13:N13" si="3">L12</f>
        <v>0</v>
      </c>
      <c r="M13" s="37">
        <f t="shared" si="3"/>
        <v>0</v>
      </c>
      <c r="N13" s="37">
        <f t="shared" si="3"/>
        <v>356124.57</v>
      </c>
      <c r="O13" s="37">
        <f>O12</f>
        <v>0</v>
      </c>
      <c r="P13" s="45"/>
      <c r="Q13" s="73"/>
    </row>
    <row r="14" spans="1:17" s="28" customFormat="1" ht="92.25" customHeight="1" thickBot="1" x14ac:dyDescent="0.3">
      <c r="A14" s="33">
        <v>1</v>
      </c>
      <c r="B14" s="39" t="s">
        <v>43</v>
      </c>
      <c r="C14" s="39">
        <v>4811005085</v>
      </c>
      <c r="D14" s="41" t="s">
        <v>42</v>
      </c>
      <c r="E14" s="41" t="s">
        <v>21</v>
      </c>
      <c r="F14" s="41" t="s">
        <v>21</v>
      </c>
      <c r="G14" s="41" t="s">
        <v>54</v>
      </c>
      <c r="H14" s="43" t="s">
        <v>44</v>
      </c>
      <c r="I14" s="41">
        <v>46053</v>
      </c>
      <c r="J14" s="44">
        <f>K14</f>
        <v>1260000</v>
      </c>
      <c r="K14" s="44">
        <f>SUM(L14:O14)</f>
        <v>1260000</v>
      </c>
      <c r="L14" s="44">
        <v>0</v>
      </c>
      <c r="M14" s="44">
        <v>1260000</v>
      </c>
      <c r="N14" s="44">
        <v>0</v>
      </c>
      <c r="O14" s="44">
        <v>0</v>
      </c>
      <c r="P14" s="78" t="s">
        <v>24</v>
      </c>
      <c r="Q14" s="44" t="s">
        <v>22</v>
      </c>
    </row>
    <row r="15" spans="1:17" s="30" customFormat="1" ht="32.25" customHeight="1" thickBot="1" x14ac:dyDescent="0.35">
      <c r="A15" s="69" t="s">
        <v>20</v>
      </c>
      <c r="B15" s="70"/>
      <c r="C15" s="31"/>
      <c r="D15" s="31"/>
      <c r="E15" s="29"/>
      <c r="F15" s="29"/>
      <c r="G15" s="29"/>
      <c r="H15" s="29"/>
      <c r="I15" s="29"/>
      <c r="J15" s="37">
        <f>J14</f>
        <v>1260000</v>
      </c>
      <c r="K15" s="37">
        <f>K14</f>
        <v>1260000</v>
      </c>
      <c r="L15" s="37">
        <f t="shared" ref="L15:N15" si="4">L14</f>
        <v>0</v>
      </c>
      <c r="M15" s="37">
        <f t="shared" si="4"/>
        <v>1260000</v>
      </c>
      <c r="N15" s="37">
        <f t="shared" si="4"/>
        <v>0</v>
      </c>
      <c r="O15" s="37">
        <f>O14</f>
        <v>0</v>
      </c>
      <c r="P15" s="45"/>
      <c r="Q15" s="73"/>
    </row>
    <row r="16" spans="1:17" s="28" customFormat="1" ht="92.25" customHeight="1" thickBot="1" x14ac:dyDescent="0.3">
      <c r="A16" s="33">
        <v>1</v>
      </c>
      <c r="B16" s="39" t="s">
        <v>45</v>
      </c>
      <c r="C16" s="39">
        <v>4800028771</v>
      </c>
      <c r="D16" s="41" t="s">
        <v>46</v>
      </c>
      <c r="E16" s="41" t="s">
        <v>21</v>
      </c>
      <c r="F16" s="41" t="s">
        <v>21</v>
      </c>
      <c r="G16" s="41" t="s">
        <v>55</v>
      </c>
      <c r="H16" s="43" t="s">
        <v>47</v>
      </c>
      <c r="I16" s="41" t="s">
        <v>48</v>
      </c>
      <c r="J16" s="44">
        <f>K16</f>
        <v>3433119.7</v>
      </c>
      <c r="K16" s="44">
        <f>SUM(L16:O16)</f>
        <v>3433119.7</v>
      </c>
      <c r="L16" s="44">
        <v>0</v>
      </c>
      <c r="M16" s="44">
        <v>3021145.34</v>
      </c>
      <c r="N16" s="44">
        <v>34331.199999999997</v>
      </c>
      <c r="O16" s="44">
        <v>377643.16</v>
      </c>
      <c r="P16" s="78" t="s">
        <v>24</v>
      </c>
      <c r="Q16" s="44" t="s">
        <v>22</v>
      </c>
    </row>
    <row r="17" spans="1:17" s="30" customFormat="1" ht="32.25" customHeight="1" thickBot="1" x14ac:dyDescent="0.35">
      <c r="A17" s="69" t="s">
        <v>20</v>
      </c>
      <c r="B17" s="70"/>
      <c r="C17" s="31"/>
      <c r="D17" s="31"/>
      <c r="E17" s="29"/>
      <c r="F17" s="29"/>
      <c r="G17" s="29"/>
      <c r="H17" s="29"/>
      <c r="I17" s="29"/>
      <c r="J17" s="37">
        <f>J16</f>
        <v>3433119.7</v>
      </c>
      <c r="K17" s="37">
        <f>K16</f>
        <v>3433119.7</v>
      </c>
      <c r="L17" s="37">
        <f t="shared" ref="L17:N17" si="5">L16</f>
        <v>0</v>
      </c>
      <c r="M17" s="37">
        <f t="shared" si="5"/>
        <v>3021145.34</v>
      </c>
      <c r="N17" s="37">
        <f t="shared" si="5"/>
        <v>34331.199999999997</v>
      </c>
      <c r="O17" s="37">
        <f>O16</f>
        <v>377643.16</v>
      </c>
      <c r="P17" s="45"/>
      <c r="Q17" s="73"/>
    </row>
    <row r="18" spans="1:17" s="28" customFormat="1" ht="47.25" customHeight="1" x14ac:dyDescent="0.25">
      <c r="A18" s="71" t="s">
        <v>49</v>
      </c>
      <c r="B18" s="72"/>
      <c r="C18" s="72"/>
      <c r="D18" s="72"/>
      <c r="E18" s="22"/>
      <c r="F18" s="22"/>
      <c r="G18" s="22"/>
      <c r="H18" s="23"/>
      <c r="I18" s="23"/>
      <c r="J18" s="24">
        <f>J7+J9+J11+J13+J15+J17</f>
        <v>9887165.4299999997</v>
      </c>
      <c r="K18" s="24">
        <f>K19+K20+K21</f>
        <v>9887165.4299999997</v>
      </c>
      <c r="L18" s="24">
        <f t="shared" ref="L18:O18" si="6">L7+L9+L11+L13+L15+L17</f>
        <v>2141722.2200000002</v>
      </c>
      <c r="M18" s="24">
        <f t="shared" si="6"/>
        <v>4616147.3499999996</v>
      </c>
      <c r="N18" s="24">
        <f t="shared" si="6"/>
        <v>2751652.6999999997</v>
      </c>
      <c r="O18" s="24">
        <f t="shared" si="6"/>
        <v>377643.16</v>
      </c>
      <c r="P18" s="25"/>
      <c r="Q18" s="74"/>
    </row>
    <row r="19" spans="1:17" s="28" customFormat="1" ht="47.25" customHeight="1" x14ac:dyDescent="0.25">
      <c r="A19" s="8" t="s">
        <v>37</v>
      </c>
      <c r="B19" s="9"/>
      <c r="C19" s="12"/>
      <c r="D19" s="9"/>
      <c r="E19" s="9"/>
      <c r="F19" s="9"/>
      <c r="G19" s="9"/>
      <c r="H19" s="9"/>
      <c r="I19" s="9"/>
      <c r="J19" s="13">
        <v>0</v>
      </c>
      <c r="K19" s="13">
        <f>L19+M19+N19+O19</f>
        <v>0</v>
      </c>
      <c r="L19" s="13">
        <v>0</v>
      </c>
      <c r="M19" s="13">
        <v>0</v>
      </c>
      <c r="N19" s="13">
        <v>0</v>
      </c>
      <c r="O19" s="13">
        <v>0</v>
      </c>
      <c r="P19" s="46"/>
      <c r="Q19" s="75"/>
    </row>
    <row r="20" spans="1:17" s="28" customFormat="1" ht="47.25" customHeight="1" x14ac:dyDescent="0.25">
      <c r="A20" s="10" t="s">
        <v>50</v>
      </c>
      <c r="B20" s="11"/>
      <c r="C20" s="14"/>
      <c r="D20" s="11"/>
      <c r="E20" s="11"/>
      <c r="F20" s="11"/>
      <c r="G20" s="11"/>
      <c r="H20" s="11"/>
      <c r="I20" s="11"/>
      <c r="J20" s="15">
        <f>J10+J14+J16</f>
        <v>7439411.5</v>
      </c>
      <c r="K20" s="15">
        <f>L20+M20+N20+O20</f>
        <v>7439411.5</v>
      </c>
      <c r="L20" s="15">
        <f t="shared" ref="L20:O20" si="7">L10+L14+L16</f>
        <v>2141722.2200000002</v>
      </c>
      <c r="M20" s="15">
        <f t="shared" si="7"/>
        <v>4616147.3499999996</v>
      </c>
      <c r="N20" s="15">
        <f t="shared" si="7"/>
        <v>303898.77</v>
      </c>
      <c r="O20" s="15">
        <f t="shared" si="7"/>
        <v>377643.16</v>
      </c>
      <c r="P20" s="16"/>
      <c r="Q20" s="76"/>
    </row>
    <row r="21" spans="1:17" s="28" customFormat="1" ht="47.25" customHeight="1" thickBot="1" x14ac:dyDescent="0.3">
      <c r="A21" s="26" t="s">
        <v>41</v>
      </c>
      <c r="B21" s="27"/>
      <c r="C21" s="27"/>
      <c r="D21" s="27"/>
      <c r="E21" s="27"/>
      <c r="F21" s="27"/>
      <c r="G21" s="27"/>
      <c r="H21" s="27"/>
      <c r="I21" s="27"/>
      <c r="J21" s="34">
        <f>J7+J9+J13</f>
        <v>2447753.9299999997</v>
      </c>
      <c r="K21" s="34">
        <f>L21+M21+N21+O21</f>
        <v>2447753.9299999997</v>
      </c>
      <c r="L21" s="34">
        <f t="shared" ref="L21:O21" si="8">L7+L9+L13</f>
        <v>0</v>
      </c>
      <c r="M21" s="34">
        <f t="shared" si="8"/>
        <v>0</v>
      </c>
      <c r="N21" s="34">
        <f t="shared" si="8"/>
        <v>2447753.9299999997</v>
      </c>
      <c r="O21" s="34">
        <f t="shared" si="8"/>
        <v>0</v>
      </c>
      <c r="P21" s="47"/>
      <c r="Q21" s="77"/>
    </row>
    <row r="22" spans="1:17" ht="43.15" customHeight="1" x14ac:dyDescent="0.25">
      <c r="A22" s="67"/>
      <c r="B22" s="67"/>
      <c r="C22" s="67"/>
      <c r="D22" s="68"/>
      <c r="E22" s="68"/>
      <c r="F22" s="68"/>
    </row>
    <row r="23" spans="1:17" ht="138.6" customHeight="1" x14ac:dyDescent="0.25"/>
    <row r="24" spans="1:17" ht="43.15" customHeight="1" x14ac:dyDescent="0.25"/>
    <row r="25" spans="1:17" ht="132" customHeight="1" x14ac:dyDescent="0.25"/>
    <row r="26" spans="1:17" ht="43.15" customHeight="1" x14ac:dyDescent="0.25"/>
    <row r="27" spans="1:17" ht="183.6" customHeight="1" x14ac:dyDescent="0.25"/>
    <row r="28" spans="1:17" ht="189.6" customHeight="1" x14ac:dyDescent="0.25"/>
    <row r="29" spans="1:17" ht="43.15" customHeight="1" x14ac:dyDescent="0.25"/>
    <row r="30" spans="1:17" ht="101.45" customHeight="1" x14ac:dyDescent="0.25"/>
    <row r="31" spans="1:17" ht="43.15" customHeight="1" x14ac:dyDescent="0.25"/>
    <row r="32" spans="1:17" ht="150.6" customHeight="1" x14ac:dyDescent="0.25"/>
    <row r="33" ht="43.15" customHeight="1" x14ac:dyDescent="0.25"/>
    <row r="34" ht="156.6" customHeight="1" x14ac:dyDescent="0.25"/>
    <row r="35" ht="155.44999999999999" customHeight="1" x14ac:dyDescent="0.25"/>
    <row r="36" ht="151.9" customHeight="1" x14ac:dyDescent="0.25"/>
    <row r="37" ht="156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43.15" customHeight="1" x14ac:dyDescent="0.25"/>
    <row r="52" ht="195" customHeight="1" x14ac:dyDescent="0.25"/>
    <row r="53" ht="243.6" customHeight="1" x14ac:dyDescent="0.25"/>
    <row r="54" ht="43.15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156" customHeight="1" x14ac:dyDescent="0.25"/>
    <row r="63" ht="60" customHeight="1" x14ac:dyDescent="0.25"/>
    <row r="64" ht="43.15" customHeight="1" x14ac:dyDescent="0.25"/>
    <row r="65" ht="100.15" customHeight="1" x14ac:dyDescent="0.25"/>
    <row r="66" ht="100.15" customHeight="1" x14ac:dyDescent="0.25"/>
    <row r="67" ht="100.15" customHeight="1" x14ac:dyDescent="0.25"/>
    <row r="68" ht="100.15" customHeight="1" x14ac:dyDescent="0.25"/>
    <row r="69" ht="43.15" customHeight="1" x14ac:dyDescent="0.25"/>
    <row r="70" ht="87.6" customHeight="1" x14ac:dyDescent="0.25"/>
    <row r="71" ht="87.6" customHeight="1" x14ac:dyDescent="0.25"/>
    <row r="72" ht="87.6" customHeight="1" x14ac:dyDescent="0.25"/>
    <row r="73" ht="43.15" customHeight="1" x14ac:dyDescent="0.25"/>
    <row r="74" ht="217.15" customHeight="1" x14ac:dyDescent="0.25"/>
    <row r="75" ht="325.14999999999998" customHeight="1" x14ac:dyDescent="0.25"/>
    <row r="76" ht="43.15" customHeight="1" x14ac:dyDescent="0.25"/>
    <row r="77" ht="118.15" customHeight="1" x14ac:dyDescent="0.25"/>
    <row r="78" ht="43.15" customHeight="1" x14ac:dyDescent="0.25"/>
    <row r="79" ht="80.45" customHeight="1" x14ac:dyDescent="0.25"/>
    <row r="80" ht="43.15" customHeight="1" x14ac:dyDescent="0.25"/>
    <row r="81" spans="18:18" ht="60" customHeight="1" x14ac:dyDescent="0.25"/>
    <row r="82" spans="18:18" ht="43.15" customHeight="1" x14ac:dyDescent="0.25"/>
    <row r="83" spans="18:18" ht="112.15" customHeight="1" x14ac:dyDescent="0.25"/>
    <row r="84" spans="18:18" ht="43.15" customHeight="1" x14ac:dyDescent="0.25"/>
    <row r="85" spans="18:18" x14ac:dyDescent="0.25">
      <c r="R85" s="6"/>
    </row>
    <row r="88" spans="18:18" ht="30" customHeight="1" x14ac:dyDescent="0.25"/>
  </sheetData>
  <mergeCells count="25">
    <mergeCell ref="A5:Q5"/>
    <mergeCell ref="A22:C22"/>
    <mergeCell ref="D22:F22"/>
    <mergeCell ref="A7:B7"/>
    <mergeCell ref="A18:D18"/>
    <mergeCell ref="A9:B9"/>
    <mergeCell ref="A11:B11"/>
    <mergeCell ref="A13:B13"/>
    <mergeCell ref="A15:B15"/>
    <mergeCell ref="A17:B17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6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2026-07-02T05:47:23Z</cp:lastPrinted>
  <dcterms:created xsi:type="dcterms:W3CDTF">2021-07-02T07:35:59Z</dcterms:created>
  <dcterms:modified xsi:type="dcterms:W3CDTF">2026-07-02T12:22:27Z</dcterms:modified>
</cp:coreProperties>
</file>