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3.04.2026\На Сайт\"/>
    </mc:Choice>
  </mc:AlternateContent>
  <xr:revisionPtr revIDLastSave="0" documentId="13_ncr:1_{A9A92D0F-E719-4B2C-9149-6046F986296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0" i="1" l="1"/>
  <c r="K23" i="1"/>
  <c r="L23" i="1"/>
  <c r="M23" i="1"/>
  <c r="N23" i="1"/>
  <c r="O23" i="1"/>
  <c r="J23" i="1"/>
  <c r="K21" i="1"/>
  <c r="L21" i="1"/>
  <c r="M21" i="1"/>
  <c r="N21" i="1"/>
  <c r="O21" i="1"/>
  <c r="J21" i="1"/>
  <c r="L20" i="1"/>
  <c r="M20" i="1"/>
  <c r="N20" i="1"/>
  <c r="O20" i="1"/>
  <c r="J20" i="1"/>
  <c r="K17" i="1"/>
  <c r="L17" i="1"/>
  <c r="M17" i="1"/>
  <c r="N17" i="1"/>
  <c r="O17" i="1"/>
  <c r="J17" i="1"/>
  <c r="K19" i="1"/>
  <c r="L19" i="1"/>
  <c r="M19" i="1"/>
  <c r="N19" i="1"/>
  <c r="O19" i="1"/>
  <c r="J19" i="1"/>
  <c r="K18" i="1"/>
  <c r="K16" i="1"/>
  <c r="K12" i="1"/>
  <c r="K13" i="1"/>
  <c r="K14" i="1"/>
  <c r="K15" i="1"/>
  <c r="K11" i="1"/>
  <c r="K10" i="1"/>
  <c r="K9" i="1"/>
  <c r="L9" i="1"/>
  <c r="M9" i="1"/>
  <c r="N9" i="1"/>
  <c r="O9" i="1"/>
  <c r="J9" i="1"/>
  <c r="K8" i="1"/>
  <c r="K7" i="1"/>
  <c r="L7" i="1"/>
  <c r="M7" i="1"/>
  <c r="N7" i="1"/>
  <c r="O7" i="1"/>
  <c r="J7" i="1"/>
  <c r="K6" i="1"/>
</calcChain>
</file>

<file path=xl/sharedStrings.xml><?xml version="1.0" encoding="utf-8"?>
<sst xmlns="http://schemas.openxmlformats.org/spreadsheetml/2006/main" count="114" uniqueCount="62">
  <si>
    <t>№ п/п</t>
  </si>
  <si>
    <t>Наименование заказчика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</si>
  <si>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</si>
  <si>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</si>
  <si>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</si>
  <si>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</si>
  <si>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</si>
  <si>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</si>
  <si>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</si>
  <si>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</si>
  <si>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</si>
  <si>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</si>
  <si>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</si>
  <si>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</si>
  <si>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</si>
  <si>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эл. аукцион</t>
  </si>
  <si>
    <t>местный 
бюджет, руб.</t>
  </si>
  <si>
    <t>Всего, 
руб.</t>
  </si>
  <si>
    <t xml:space="preserve"> -</t>
  </si>
  <si>
    <t>областной 
бюджет, руб.</t>
  </si>
  <si>
    <t>Наименование национального проекта/ государственной программы РФ</t>
  </si>
  <si>
    <t>МБУК "ЕГКМ"</t>
  </si>
  <si>
    <t>Изготовление информационного стенда с подсветкой и корпуса для информационного терминала из термодревесины в форме "Оконный резной наличник" по индивидуальным эскизам</t>
  </si>
  <si>
    <t>263482100931448210100100050001629244</t>
  </si>
  <si>
    <t>16.29</t>
  </si>
  <si>
    <t>апрель</t>
  </si>
  <si>
    <t>Федеральный проект "Семейные ценности и инфраструктура культуры"</t>
  </si>
  <si>
    <t>0 закупок в рамках гос.программ</t>
  </si>
  <si>
    <t>Национальный проект "Семья"</t>
  </si>
  <si>
    <t>Всего 1 закупка</t>
  </si>
  <si>
    <t>Идентификационный код 
закупки</t>
  </si>
  <si>
    <r>
      <t>Согласовано:
Начальник Муниципального казенного учреждения "Центр компетенций в сфере муниципальных закупок"</t>
    </r>
    <r>
      <rPr>
        <sz val="18"/>
        <color theme="1"/>
        <rFont val="Times New Roman"/>
        <family val="1"/>
        <charset val="204"/>
      </rPr>
      <t xml:space="preserve">
Т.Н. Миленина</t>
    </r>
  </si>
  <si>
    <t>Оказание услуг по организации награждения победителей ежегодного общегородского конкурса среди субъектов малого и среднего предпринимательства города Ельца</t>
  </si>
  <si>
    <t>263482104818348210100100210009329244</t>
  </si>
  <si>
    <t>93.29.29.000</t>
  </si>
  <si>
    <t>запрос котировок</t>
  </si>
  <si>
    <t>Управление протокола и обеспечения деятельности администрации городского округа город Елец</t>
  </si>
  <si>
    <t>МБУ "Благоустройство"</t>
  </si>
  <si>
    <t>Поставка средств транспортных для коммунального хозяйства и содержания дорог</t>
  </si>
  <si>
    <t>29.10</t>
  </si>
  <si>
    <t>263482105066548210100100240002910244</t>
  </si>
  <si>
    <t>263482105066548210100100250002910244</t>
  </si>
  <si>
    <t>263482105066548210100100260002910244</t>
  </si>
  <si>
    <t>Поставка автосамосвала</t>
  </si>
  <si>
    <t>Поставка вакуумной подметально-уборочной машины</t>
  </si>
  <si>
    <t>Поставка лапового снегопогрузчика</t>
  </si>
  <si>
    <t>263482105066548210100100270002910244</t>
  </si>
  <si>
    <t>263482105066548210100100280002910244</t>
  </si>
  <si>
    <t>263482105066548210100100290002910244</t>
  </si>
  <si>
    <t>263482105066548210100100300002910244</t>
  </si>
  <si>
    <t>Всего 7 закупок</t>
  </si>
  <si>
    <t>МКУ" УКС" города Ельца</t>
  </si>
  <si>
    <t>Выполнение работ по капитальному ремонту здания МБОУ Средняя школа №23 г.Ельца, корпус 1, расположенного по адресу: Липецкая обл., г. Елец, ул. Известковая, д. 71А</t>
  </si>
  <si>
    <t>эл.конкурс</t>
  </si>
  <si>
    <t>263482100728248210100100230004120243</t>
  </si>
  <si>
    <t xml:space="preserve"> 2 закупки в рамках нац.проектов</t>
  </si>
  <si>
    <t>Национальный проект "Молодежь и дети"</t>
  </si>
  <si>
    <t>Федеральный проект "Все лучшее детям"</t>
  </si>
  <si>
    <t>Итого 10 закупок для 4 заказчиков, в т.ч.</t>
  </si>
  <si>
    <t>8 закупок,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</si>
  <si>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 
осуществляемого Муниципальным казенным учреждением "Центр компетенций в сфере муниципальных закупок" городского округа город Елец
по состоянию на 03.04.2026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</si>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</sst>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dd/mm/yyyy\ hh:mm"/>
    <numFmt numFmtId="168" formatCode="#0"/>
  </numFmts>
  <fonts count="34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 Cyr"/>
    </font>
    <font>
      <sz val="10"/>
      <color rgb="FF008000"/>
      <name val="Arial Cyr"/>
    </font>
    <font>
      <b/>
      <sz val="10"/>
      <color rgb="FF000000"/>
      <name val="Arial Cyr"/>
    </font>
    <font>
      <b/>
      <sz val="10"/>
      <color rgb="FF008000"/>
      <name val="Arial Cyr"/>
    </font>
    <font>
      <sz val="11"/>
      <name val="Calibri"/>
      <family val="2"/>
      <scheme val="minor"/>
    </font>
    <font>
      <b/>
      <sz val="12"/>
      <color rgb="FF000000"/>
      <name val="Times New Roman Cyr&quot;, serif"/>
    </font>
    <font>
      <b/>
      <sz val="10"/>
      <color rgb="FF000000"/>
      <name val="Arial Cyr&quot;, sans-serif"/>
    </font>
    <font>
      <b/>
      <sz val="10"/>
      <color rgb="FF008000"/>
      <name val="Arial Cyr&quot;, sans-serif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Roboto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99CCFF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5" fontId="12" fillId="0" borderId="0" applyFont="0" applyFill="0" applyBorder="0" applyAlignment="0" applyProtection="0"/>
    <xf numFmtId="0" fontId="18" fillId="0" borderId="3">
      <alignment wrapText="1"/>
    </xf>
    <xf numFmtId="49" fontId="18" fillId="0" borderId="3">
      <alignment wrapText="1"/>
    </xf>
    <xf numFmtId="49" fontId="19" fillId="0" borderId="3">
      <alignment vertical="top" wrapText="1"/>
    </xf>
    <xf numFmtId="4" fontId="20" fillId="0" borderId="3">
      <alignment vertical="top" shrinkToFit="1"/>
    </xf>
    <xf numFmtId="0" fontId="21" fillId="5" borderId="3">
      <alignment vertical="top"/>
    </xf>
    <xf numFmtId="4" fontId="22" fillId="5" borderId="3">
      <alignment vertical="top" shrinkToFit="1"/>
    </xf>
    <xf numFmtId="0" fontId="19" fillId="0" borderId="0">
      <alignment horizontal="left" vertical="top" wrapText="1"/>
    </xf>
    <xf numFmtId="0" fontId="23" fillId="0" borderId="0"/>
    <xf numFmtId="0" fontId="24" fillId="0" borderId="0">
      <alignment horizontal="center" vertical="center" wrapText="1"/>
    </xf>
    <xf numFmtId="0" fontId="25" fillId="7" borderId="3">
      <alignment horizontal="center" vertical="center" wrapText="1"/>
    </xf>
    <xf numFmtId="0" fontId="26" fillId="7" borderId="3">
      <alignment horizontal="center" vertical="center" wrapText="1"/>
    </xf>
    <xf numFmtId="14" fontId="19" fillId="0" borderId="3">
      <alignment vertical="top" wrapText="1"/>
    </xf>
    <xf numFmtId="49" fontId="19" fillId="0" borderId="3">
      <alignment horizontal="center" vertical="top" wrapText="1"/>
    </xf>
    <xf numFmtId="0" fontId="21" fillId="5" borderId="3">
      <alignment horizontal="center" vertical="top"/>
    </xf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14" fontId="19" fillId="0" borderId="3">
      <alignment vertical="top"/>
    </xf>
    <xf numFmtId="49" fontId="19" fillId="0" borderId="3">
      <alignment vertical="top"/>
    </xf>
    <xf numFmtId="4" fontId="19" fillId="0" borderId="3">
      <alignment vertical="top" shrinkToFit="1"/>
    </xf>
    <xf numFmtId="0" fontId="19" fillId="0" borderId="0">
      <alignment horizontal="center" vertical="center" wrapText="1"/>
    </xf>
    <xf numFmtId="4" fontId="21" fillId="5" borderId="3">
      <alignment vertical="top" shrinkToFit="1"/>
    </xf>
    <xf numFmtId="0" fontId="21" fillId="5" borderId="3">
      <alignment horizontal="right" vertical="top"/>
    </xf>
    <xf numFmtId="167" fontId="19" fillId="0" borderId="3">
      <alignment vertical="top"/>
    </xf>
    <xf numFmtId="168" fontId="19" fillId="0" borderId="3">
      <alignment vertical="top"/>
    </xf>
    <xf numFmtId="0" fontId="27" fillId="0" borderId="0"/>
    <xf numFmtId="164" fontId="28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Alignment="1">
      <alignment vertical="center" wrapText="1"/>
    </xf>
    <xf numFmtId="0" fontId="9" fillId="4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2" fillId="0" borderId="0" xfId="0" applyFont="1" applyBorder="1"/>
    <xf numFmtId="4" fontId="6" fillId="2" borderId="6" xfId="0" applyNumberFormat="1" applyFont="1" applyFill="1" applyBorder="1" applyAlignment="1">
      <alignment horizontal="center" vertical="center" wrapText="1"/>
    </xf>
    <xf numFmtId="166" fontId="13" fillId="2" borderId="17" xfId="0" applyNumberFormat="1" applyFont="1" applyFill="1" applyBorder="1" applyAlignment="1">
      <alignment vertical="center" wrapText="1"/>
    </xf>
    <xf numFmtId="166" fontId="13" fillId="2" borderId="17" xfId="0" applyNumberFormat="1" applyFont="1" applyFill="1" applyBorder="1" applyAlignment="1">
      <alignment horizontal="center" vertical="center" wrapText="1"/>
    </xf>
    <xf numFmtId="4" fontId="13" fillId="2" borderId="17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31" fillId="4" borderId="19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" fontId="31" fillId="4" borderId="19" xfId="35" applyNumberFormat="1" applyFont="1" applyFill="1" applyBorder="1" applyAlignment="1">
      <alignment horizontal="center" vertical="center" wrapText="1"/>
    </xf>
    <xf numFmtId="0" fontId="13" fillId="2" borderId="17" xfId="0" applyFont="1" applyFill="1" applyBorder="1"/>
    <xf numFmtId="4" fontId="2" fillId="4" borderId="2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6" borderId="0" xfId="0" applyFont="1" applyFill="1"/>
    <xf numFmtId="0" fontId="15" fillId="0" borderId="19" xfId="0" applyFont="1" applyBorder="1" applyAlignment="1">
      <alignment horizontal="center" vertical="center" wrapText="1"/>
    </xf>
    <xf numFmtId="4" fontId="15" fillId="0" borderId="23" xfId="0" applyNumberFormat="1" applyFont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49" fontId="15" fillId="6" borderId="19" xfId="0" applyNumberFormat="1" applyFont="1" applyFill="1" applyBorder="1" applyAlignment="1">
      <alignment horizontal="center" vertical="center" wrapText="1"/>
    </xf>
    <xf numFmtId="4" fontId="15" fillId="6" borderId="19" xfId="35" applyNumberFormat="1" applyFont="1" applyFill="1" applyBorder="1" applyAlignment="1">
      <alignment horizontal="center" vertical="center" wrapText="1"/>
    </xf>
    <xf numFmtId="4" fontId="15" fillId="6" borderId="19" xfId="0" applyNumberFormat="1" applyFont="1" applyFill="1" applyBorder="1" applyAlignment="1">
      <alignment horizontal="center" vertical="center" wrapText="1"/>
    </xf>
    <xf numFmtId="4" fontId="15" fillId="6" borderId="23" xfId="0" applyNumberFormat="1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" fontId="15" fillId="0" borderId="25" xfId="0" applyNumberFormat="1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49" fontId="15" fillId="6" borderId="2" xfId="0" applyNumberFormat="1" applyFont="1" applyFill="1" applyBorder="1" applyAlignment="1">
      <alignment horizontal="center" vertical="center" wrapText="1"/>
    </xf>
    <xf numFmtId="4" fontId="15" fillId="6" borderId="2" xfId="35" applyNumberFormat="1" applyFont="1" applyFill="1" applyBorder="1" applyAlignment="1">
      <alignment horizontal="center" vertical="center" wrapText="1"/>
    </xf>
    <xf numFmtId="4" fontId="15" fillId="6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6" borderId="25" xfId="0" applyFont="1" applyFill="1" applyBorder="1" applyAlignment="1">
      <alignment horizontal="center" vertical="center" wrapText="1"/>
    </xf>
    <xf numFmtId="49" fontId="15" fillId="6" borderId="25" xfId="0" applyNumberFormat="1" applyFont="1" applyFill="1" applyBorder="1" applyAlignment="1">
      <alignment horizontal="center" vertical="center" wrapText="1"/>
    </xf>
    <xf numFmtId="4" fontId="15" fillId="6" borderId="25" xfId="35" applyNumberFormat="1" applyFont="1" applyFill="1" applyBorder="1" applyAlignment="1">
      <alignment horizontal="center" vertical="center" wrapText="1"/>
    </xf>
    <xf numFmtId="4" fontId="15" fillId="6" borderId="25" xfId="0" applyNumberFormat="1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49" fontId="15" fillId="6" borderId="26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49" fontId="33" fillId="0" borderId="19" xfId="0" applyNumberFormat="1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center" vertical="center"/>
    </xf>
    <xf numFmtId="4" fontId="15" fillId="6" borderId="28" xfId="0" applyNumberFormat="1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49" fontId="15" fillId="6" borderId="30" xfId="0" applyNumberFormat="1" applyFont="1" applyFill="1" applyBorder="1" applyAlignment="1">
      <alignment horizontal="center" vertical="center" wrapText="1"/>
    </xf>
    <xf numFmtId="0" fontId="32" fillId="6" borderId="29" xfId="0" applyFont="1" applyFill="1" applyBorder="1" applyAlignment="1">
      <alignment horizontal="center" vertical="center" wrapText="1"/>
    </xf>
    <xf numFmtId="0" fontId="32" fillId="6" borderId="23" xfId="0" applyFont="1" applyFill="1" applyBorder="1" applyAlignment="1">
      <alignment horizontal="center" vertical="center" wrapText="1"/>
    </xf>
    <xf numFmtId="0" fontId="2" fillId="6" borderId="0" xfId="0" applyFont="1" applyFill="1" applyBorder="1"/>
    <xf numFmtId="4" fontId="2" fillId="0" borderId="0" xfId="0" applyNumberFormat="1" applyFont="1" applyBorder="1"/>
    <xf numFmtId="0" fontId="30" fillId="6" borderId="15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 wrapText="1"/>
    </xf>
    <xf numFmtId="166" fontId="13" fillId="2" borderId="15" xfId="0" applyNumberFormat="1" applyFont="1" applyFill="1" applyBorder="1" applyAlignment="1">
      <alignment horizontal="left" vertical="center" wrapText="1"/>
    </xf>
    <xf numFmtId="166" fontId="13" fillId="2" borderId="20" xfId="0" applyNumberFormat="1" applyFont="1" applyFill="1" applyBorder="1" applyAlignment="1">
      <alignment horizontal="left" vertical="center" wrapText="1"/>
    </xf>
    <xf numFmtId="4" fontId="14" fillId="0" borderId="0" xfId="0" applyNumberFormat="1" applyFont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6" fillId="2" borderId="27" xfId="0" applyNumberFormat="1" applyFont="1" applyFill="1" applyBorder="1" applyAlignment="1">
      <alignment horizontal="center" vertical="center" wrapText="1"/>
    </xf>
    <xf numFmtId="4" fontId="6" fillId="2" borderId="32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66" fontId="15" fillId="6" borderId="22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3" fillId="2" borderId="33" xfId="0" applyFont="1" applyFill="1" applyBorder="1"/>
    <xf numFmtId="0" fontId="1" fillId="8" borderId="21" xfId="0" applyFont="1" applyFill="1" applyBorder="1" applyAlignment="1">
      <alignment horizontal="left" vertical="center" wrapText="1"/>
    </xf>
    <xf numFmtId="0" fontId="1" fillId="8" borderId="34" xfId="0" applyFont="1" applyFill="1" applyBorder="1" applyAlignment="1">
      <alignment horizontal="left" vertical="center" wrapText="1"/>
    </xf>
    <xf numFmtId="0" fontId="1" fillId="8" borderId="34" xfId="0" applyFont="1" applyFill="1" applyBorder="1" applyAlignment="1">
      <alignment horizontal="center" vertical="center" wrapText="1"/>
    </xf>
    <xf numFmtId="0" fontId="1" fillId="8" borderId="34" xfId="0" applyFont="1" applyFill="1" applyBorder="1" applyAlignment="1">
      <alignment horizontal="right" vertical="center" wrapText="1"/>
    </xf>
    <xf numFmtId="4" fontId="8" fillId="8" borderId="34" xfId="0" applyNumberFormat="1" applyFont="1" applyFill="1" applyBorder="1" applyAlignment="1">
      <alignment horizontal="center" vertical="center" wrapText="1"/>
    </xf>
    <xf numFmtId="4" fontId="2" fillId="8" borderId="34" xfId="0" applyNumberFormat="1" applyFont="1" applyFill="1" applyBorder="1" applyAlignment="1">
      <alignment horizontal="center" vertical="center"/>
    </xf>
    <xf numFmtId="4" fontId="2" fillId="8" borderId="35" xfId="0" applyNumberFormat="1" applyFont="1" applyFill="1" applyBorder="1" applyAlignment="1">
      <alignment horizontal="center" vertical="center"/>
    </xf>
    <xf numFmtId="4" fontId="2" fillId="4" borderId="36" xfId="0" applyNumberFormat="1" applyFont="1" applyFill="1" applyBorder="1" applyAlignment="1">
      <alignment horizontal="center" vertical="center"/>
    </xf>
    <xf numFmtId="4" fontId="2" fillId="3" borderId="36" xfId="0" applyNumberFormat="1" applyFont="1" applyFill="1" applyBorder="1" applyAlignment="1">
      <alignment horizontal="center" vertical="center"/>
    </xf>
    <xf numFmtId="4" fontId="2" fillId="0" borderId="37" xfId="0" applyNumberFormat="1" applyFont="1" applyBorder="1" applyAlignment="1">
      <alignment horizontal="center" vertical="center"/>
    </xf>
    <xf numFmtId="0" fontId="15" fillId="6" borderId="12" xfId="0" applyNumberFormat="1" applyFont="1" applyFill="1" applyBorder="1" applyAlignment="1">
      <alignment horizontal="center" vertical="center" wrapText="1"/>
    </xf>
    <xf numFmtId="0" fontId="15" fillId="6" borderId="28" xfId="0" applyNumberFormat="1" applyFont="1" applyFill="1" applyBorder="1" applyAlignment="1">
      <alignment horizontal="center" vertical="center" wrapText="1"/>
    </xf>
    <xf numFmtId="0" fontId="15" fillId="6" borderId="31" xfId="0" applyNumberFormat="1" applyFont="1" applyFill="1" applyBorder="1" applyAlignment="1">
      <alignment horizontal="center" vertical="center" wrapText="1"/>
    </xf>
    <xf numFmtId="0" fontId="15" fillId="6" borderId="38" xfId="0" applyNumberFormat="1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4" fontId="15" fillId="6" borderId="34" xfId="0" applyNumberFormat="1" applyFont="1" applyFill="1" applyBorder="1" applyAlignment="1">
      <alignment horizontal="center" vertical="center" wrapText="1"/>
    </xf>
  </cellXfs>
  <cellStyles count="36">
    <cellStyle name="br" xfId="23" xr:uid="{00000000-0005-0000-0000-000000000000}"/>
    <cellStyle name="col" xfId="22" xr:uid="{00000000-0005-0000-0000-000001000000}"/>
    <cellStyle name="Normal" xfId="34" xr:uid="{00000000-0005-0000-0000-000002000000}"/>
    <cellStyle name="st17" xfId="18" xr:uid="{00000000-0005-0000-0000-000003000000}"/>
    <cellStyle name="st18" xfId="9" xr:uid="{00000000-0005-0000-0000-000004000000}"/>
    <cellStyle name="st19" xfId="17" xr:uid="{00000000-0005-0000-0000-000005000000}"/>
    <cellStyle name="st20" xfId="12" xr:uid="{00000000-0005-0000-0000-000006000000}"/>
    <cellStyle name="st21" xfId="20" xr:uid="{00000000-0005-0000-0000-000007000000}"/>
    <cellStyle name="st22" xfId="10" xr:uid="{00000000-0005-0000-0000-000008000000}"/>
    <cellStyle name="st23" xfId="19" xr:uid="{00000000-0005-0000-0000-000009000000}"/>
    <cellStyle name="style0" xfId="24" xr:uid="{00000000-0005-0000-0000-00000A000000}"/>
    <cellStyle name="td" xfId="25" xr:uid="{00000000-0005-0000-0000-00000B000000}"/>
    <cellStyle name="tr" xfId="21" xr:uid="{00000000-0005-0000-0000-00000C000000}"/>
    <cellStyle name="xl191" xfId="4" xr:uid="{00000000-0005-0000-0000-00000D000000}"/>
    <cellStyle name="xl198" xfId="3" xr:uid="{00000000-0005-0000-0000-00000E000000}"/>
    <cellStyle name="xl199" xfId="1" xr:uid="{00000000-0005-0000-0000-00000F000000}"/>
    <cellStyle name="xl200" xfId="2" xr:uid="{00000000-0005-0000-0000-000010000000}"/>
    <cellStyle name="xl24" xfId="16" xr:uid="{00000000-0005-0000-0000-000011000000}"/>
    <cellStyle name="xl25" xfId="26" xr:uid="{00000000-0005-0000-0000-000012000000}"/>
    <cellStyle name="xl26" xfId="27" xr:uid="{00000000-0005-0000-0000-000013000000}"/>
    <cellStyle name="xl27" xfId="28" xr:uid="{00000000-0005-0000-0000-000014000000}"/>
    <cellStyle name="xl28" xfId="15" xr:uid="{00000000-0005-0000-0000-000015000000}"/>
    <cellStyle name="xl29" xfId="29" xr:uid="{00000000-0005-0000-0000-000016000000}"/>
    <cellStyle name="xl30" xfId="13" xr:uid="{00000000-0005-0000-0000-000017000000}"/>
    <cellStyle name="xl31" xfId="11" xr:uid="{00000000-0005-0000-0000-000018000000}"/>
    <cellStyle name="xl32" xfId="30" xr:uid="{00000000-0005-0000-0000-000019000000}"/>
    <cellStyle name="xl33" xfId="31" xr:uid="{00000000-0005-0000-0000-00001A000000}"/>
    <cellStyle name="xl35" xfId="32" xr:uid="{00000000-0005-0000-0000-00001B000000}"/>
    <cellStyle name="xl36" xfId="33" xr:uid="{00000000-0005-0000-0000-00001C000000}"/>
    <cellStyle name="xl48" xfId="7" xr:uid="{00000000-0005-0000-0000-00001D000000}"/>
    <cellStyle name="xl49" xfId="8" xr:uid="{00000000-0005-0000-0000-00001E000000}"/>
    <cellStyle name="Обычный" xfId="0" builtinId="0"/>
    <cellStyle name="Обычный 2" xfId="5" xr:uid="{00000000-0005-0000-0000-000020000000}"/>
    <cellStyle name="Обычный 3" xfId="14" xr:uid="{00000000-0005-0000-0000-000021000000}"/>
    <cellStyle name="Финансовый" xfId="35" builtinId="3"/>
    <cellStyle name="Финансовый 2" xfId="6" xr:uid="{00000000-0005-0000-0000-000023000000}"/>
  </cellStyles>
  <dxfs count="0"/>
  <tableStyles count="0" defaultTableStyle="TableStyleMedium2" defaultPivotStyle="PivotStyleLight16"/>
  <colors>
    <mruColors>
      <color rgb="FFFEE6E2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Y84"/>
  <sheetViews>
    <sheetView tabSelected="1" view="pageBreakPreview" zoomScale="50" zoomScaleNormal="46" zoomScaleSheetLayoutView="50" workbookViewId="0">
      <pane ySplit="4" topLeftCell="A5" activePane="bottomLeft" state="frozen"/>
      <selection pane="bottomLeft" activeCell="N6" sqref="N6"/>
    </sheetView>
  </sheetViews>
  <sheetFormatPr defaultColWidth="9.140625" defaultRowHeight="15"/>
  <cols>
    <col min="1" max="1" width="9.140625" style="14"/>
    <col min="2" max="2" width="35.85546875" style="5" customWidth="1"/>
    <col min="3" max="3" width="21.85546875" style="5" customWidth="1"/>
    <col min="4" max="4" width="86.85546875" style="14" customWidth="1"/>
    <col min="5" max="6" width="32.5703125" style="14" customWidth="1"/>
    <col min="7" max="7" width="32.5703125" style="2" customWidth="1"/>
    <col min="8" max="8" width="56.85546875" style="3" customWidth="1"/>
    <col min="9" max="9" width="39.5703125" style="14" customWidth="1"/>
    <col min="10" max="15" width="35.28515625" style="4" customWidth="1"/>
    <col min="16" max="16" width="28.5703125" style="4" hidden="1" customWidth="1"/>
    <col min="17" max="17" width="27.42578125" style="4" customWidth="1"/>
    <col min="18" max="18" width="16.28515625" style="26" customWidth="1"/>
    <col min="19" max="103" width="9.140625" style="26"/>
    <col min="104" max="16384" width="9.140625" style="1"/>
  </cols>
  <sheetData>
    <row r="1" spans="1:415" ht="131.25" customHeight="1">
      <c r="M1" s="16"/>
      <c r="N1" s="76" t="s">
        <v>31</v>
      </c>
      <c r="O1" s="76"/>
      <c r="P1" s="76"/>
      <c r="Q1" s="76"/>
    </row>
    <row r="2" spans="1:415" ht="129.75" customHeight="1" thickBot="1">
      <c r="A2" s="83" t="s">
        <v>60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415" s="13" customFormat="1" ht="67.900000000000006" customHeight="1">
      <c r="A3" s="89" t="s">
        <v>0</v>
      </c>
      <c r="B3" s="79" t="s">
        <v>1</v>
      </c>
      <c r="C3" s="79" t="s">
        <v>7</v>
      </c>
      <c r="D3" s="79" t="s">
        <v>13</v>
      </c>
      <c r="E3" s="79" t="s">
        <v>20</v>
      </c>
      <c r="F3" s="79" t="s">
        <v>4</v>
      </c>
      <c r="G3" s="79" t="s">
        <v>5</v>
      </c>
      <c r="H3" s="77" t="s">
        <v>30</v>
      </c>
      <c r="I3" s="79" t="s">
        <v>2</v>
      </c>
      <c r="J3" s="81" t="s">
        <v>3</v>
      </c>
      <c r="K3" s="86" t="s">
        <v>12</v>
      </c>
      <c r="L3" s="87"/>
      <c r="M3" s="87"/>
      <c r="N3" s="87"/>
      <c r="O3" s="88"/>
      <c r="P3" s="81" t="s">
        <v>6</v>
      </c>
      <c r="Q3" s="84" t="s">
        <v>14</v>
      </c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</row>
    <row r="4" spans="1:415" s="13" customFormat="1" ht="148.5" customHeight="1" thickBot="1">
      <c r="A4" s="90"/>
      <c r="B4" s="80"/>
      <c r="C4" s="80"/>
      <c r="D4" s="80"/>
      <c r="E4" s="80"/>
      <c r="F4" s="80"/>
      <c r="G4" s="80"/>
      <c r="H4" s="78"/>
      <c r="I4" s="80"/>
      <c r="J4" s="82"/>
      <c r="K4" s="27" t="s">
        <v>17</v>
      </c>
      <c r="L4" s="27" t="s">
        <v>10</v>
      </c>
      <c r="M4" s="27" t="s">
        <v>19</v>
      </c>
      <c r="N4" s="27" t="s">
        <v>16</v>
      </c>
      <c r="O4" s="27" t="s">
        <v>11</v>
      </c>
      <c r="P4" s="82"/>
      <c r="Q4" s="85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</row>
    <row r="5" spans="1:415" s="38" customFormat="1" ht="60" customHeight="1" thickBot="1">
      <c r="A5" s="71" t="s">
        <v>25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</row>
    <row r="6" spans="1:415" s="13" customFormat="1" ht="99" customHeight="1" thickBot="1">
      <c r="A6" s="33">
        <v>1</v>
      </c>
      <c r="B6" s="91" t="s">
        <v>21</v>
      </c>
      <c r="C6" s="93">
        <v>4821009314</v>
      </c>
      <c r="D6" s="32" t="s">
        <v>22</v>
      </c>
      <c r="E6" s="32" t="s">
        <v>28</v>
      </c>
      <c r="F6" s="32" t="s">
        <v>26</v>
      </c>
      <c r="G6" s="32" t="s">
        <v>18</v>
      </c>
      <c r="H6" s="32" t="s">
        <v>23</v>
      </c>
      <c r="I6" s="32" t="s">
        <v>24</v>
      </c>
      <c r="J6" s="34">
        <v>1688124.4</v>
      </c>
      <c r="K6" s="34">
        <f>SUM(L6:O6)</f>
        <v>1688124.4000000001</v>
      </c>
      <c r="L6" s="34">
        <v>1505469.34</v>
      </c>
      <c r="M6" s="34">
        <v>148892.57</v>
      </c>
      <c r="N6" s="34">
        <v>33762.49</v>
      </c>
      <c r="O6" s="34">
        <v>0</v>
      </c>
      <c r="P6" s="32" t="s">
        <v>25</v>
      </c>
      <c r="Q6" s="65" t="s">
        <v>15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</row>
    <row r="7" spans="1:415" s="31" customFormat="1" ht="32.25" customHeight="1" thickBot="1">
      <c r="A7" s="74" t="s">
        <v>29</v>
      </c>
      <c r="B7" s="75"/>
      <c r="C7" s="28"/>
      <c r="D7" s="28"/>
      <c r="E7" s="29"/>
      <c r="F7" s="29"/>
      <c r="G7" s="29"/>
      <c r="H7" s="29"/>
      <c r="I7" s="29"/>
      <c r="J7" s="30">
        <f>SUM(J6:J6)</f>
        <v>1688124.4</v>
      </c>
      <c r="K7" s="30">
        <f t="shared" ref="K7:O7" si="0">SUM(K6:K6)</f>
        <v>1688124.4000000001</v>
      </c>
      <c r="L7" s="30">
        <f t="shared" si="0"/>
        <v>1505469.34</v>
      </c>
      <c r="M7" s="30">
        <f t="shared" si="0"/>
        <v>148892.57</v>
      </c>
      <c r="N7" s="30">
        <f t="shared" si="0"/>
        <v>33762.49</v>
      </c>
      <c r="O7" s="30">
        <f t="shared" si="0"/>
        <v>0</v>
      </c>
      <c r="P7" s="35"/>
      <c r="Q7" s="94"/>
    </row>
    <row r="8" spans="1:415" s="13" customFormat="1" ht="99" customHeight="1" thickBot="1">
      <c r="A8" s="46">
        <v>2</v>
      </c>
      <c r="B8" s="92" t="s">
        <v>36</v>
      </c>
      <c r="C8" s="93">
        <v>4821048183</v>
      </c>
      <c r="D8" s="55" t="s">
        <v>32</v>
      </c>
      <c r="E8" s="47" t="s">
        <v>18</v>
      </c>
      <c r="F8" s="47" t="s">
        <v>18</v>
      </c>
      <c r="G8" s="47" t="s">
        <v>18</v>
      </c>
      <c r="H8" s="56" t="s">
        <v>33</v>
      </c>
      <c r="I8" s="48" t="s">
        <v>34</v>
      </c>
      <c r="J8" s="57">
        <v>100000</v>
      </c>
      <c r="K8" s="49">
        <f>SUM(L8:O8)</f>
        <v>100000</v>
      </c>
      <c r="L8" s="49">
        <v>0</v>
      </c>
      <c r="M8" s="49">
        <v>0</v>
      </c>
      <c r="N8" s="49">
        <v>100000</v>
      </c>
      <c r="O8" s="49">
        <v>0</v>
      </c>
      <c r="P8" s="40" t="s">
        <v>25</v>
      </c>
      <c r="Q8" s="66" t="s">
        <v>35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</row>
    <row r="9" spans="1:415" s="31" customFormat="1" ht="32.25" customHeight="1" thickBot="1">
      <c r="A9" s="74" t="s">
        <v>29</v>
      </c>
      <c r="B9" s="75"/>
      <c r="C9" s="28"/>
      <c r="D9" s="28"/>
      <c r="E9" s="29"/>
      <c r="F9" s="29"/>
      <c r="G9" s="29"/>
      <c r="H9" s="29"/>
      <c r="I9" s="29"/>
      <c r="J9" s="30">
        <f>SUM(J8)</f>
        <v>100000</v>
      </c>
      <c r="K9" s="30">
        <f t="shared" ref="K9:O9" si="1">SUM(K8)</f>
        <v>100000</v>
      </c>
      <c r="L9" s="30">
        <f t="shared" si="1"/>
        <v>0</v>
      </c>
      <c r="M9" s="30">
        <f t="shared" si="1"/>
        <v>0</v>
      </c>
      <c r="N9" s="30">
        <f t="shared" si="1"/>
        <v>100000</v>
      </c>
      <c r="O9" s="30">
        <f t="shared" si="1"/>
        <v>0</v>
      </c>
      <c r="P9" s="35"/>
      <c r="Q9" s="94"/>
    </row>
    <row r="10" spans="1:415" s="38" customFormat="1" ht="99" customHeight="1">
      <c r="A10" s="41">
        <v>1</v>
      </c>
      <c r="B10" s="109" t="s">
        <v>37</v>
      </c>
      <c r="C10" s="105">
        <v>4821051066</v>
      </c>
      <c r="D10" s="39" t="s">
        <v>38</v>
      </c>
      <c r="E10" s="41" t="s">
        <v>61</v>
      </c>
      <c r="F10" s="41" t="s">
        <v>61</v>
      </c>
      <c r="G10" s="59" t="s">
        <v>61</v>
      </c>
      <c r="H10" s="42" t="s">
        <v>40</v>
      </c>
      <c r="I10" s="62" t="s">
        <v>39</v>
      </c>
      <c r="J10" s="63">
        <v>13746666.67</v>
      </c>
      <c r="K10" s="64">
        <f>SUM(L10:O10)</f>
        <v>13746666.67</v>
      </c>
      <c r="L10" s="44">
        <v>0</v>
      </c>
      <c r="M10" s="44">
        <v>12760414.25</v>
      </c>
      <c r="N10" s="63">
        <v>986252.42</v>
      </c>
      <c r="O10" s="44">
        <v>0</v>
      </c>
      <c r="P10" s="112" t="s">
        <v>25</v>
      </c>
      <c r="Q10" s="67" t="s">
        <v>15</v>
      </c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</row>
    <row r="11" spans="1:415" s="38" customFormat="1" ht="99" customHeight="1">
      <c r="A11" s="50">
        <v>2</v>
      </c>
      <c r="B11" s="110"/>
      <c r="C11" s="106"/>
      <c r="D11" s="54" t="s">
        <v>38</v>
      </c>
      <c r="E11" s="41" t="s">
        <v>61</v>
      </c>
      <c r="F11" s="41" t="s">
        <v>61</v>
      </c>
      <c r="G11" s="41" t="s">
        <v>61</v>
      </c>
      <c r="H11" s="42" t="s">
        <v>41</v>
      </c>
      <c r="I11" s="42" t="s">
        <v>39</v>
      </c>
      <c r="J11" s="43">
        <v>40449999.990000002</v>
      </c>
      <c r="K11" s="44">
        <f>SUM(L11:O11)</f>
        <v>40449999.989999995</v>
      </c>
      <c r="L11" s="44">
        <v>0</v>
      </c>
      <c r="M11" s="44">
        <v>37547921.159999996</v>
      </c>
      <c r="N11" s="44">
        <v>2902078.83</v>
      </c>
      <c r="O11" s="44">
        <v>0</v>
      </c>
      <c r="P11" s="53" t="s">
        <v>25</v>
      </c>
      <c r="Q11" s="67" t="s">
        <v>15</v>
      </c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</row>
    <row r="12" spans="1:415" s="38" customFormat="1" ht="99" customHeight="1">
      <c r="A12" s="50">
        <v>3</v>
      </c>
      <c r="B12" s="110"/>
      <c r="C12" s="106"/>
      <c r="D12" s="54" t="s">
        <v>43</v>
      </c>
      <c r="E12" s="41" t="s">
        <v>61</v>
      </c>
      <c r="F12" s="41" t="s">
        <v>61</v>
      </c>
      <c r="G12" s="41" t="s">
        <v>61</v>
      </c>
      <c r="H12" s="42" t="s">
        <v>42</v>
      </c>
      <c r="I12" s="42" t="s">
        <v>39</v>
      </c>
      <c r="J12" s="43">
        <v>11290000</v>
      </c>
      <c r="K12" s="44">
        <f t="shared" ref="K12:K16" si="2">SUM(L12:O12)</f>
        <v>11290000</v>
      </c>
      <c r="L12" s="44">
        <v>0</v>
      </c>
      <c r="M12" s="44">
        <v>10480000.74</v>
      </c>
      <c r="N12" s="44">
        <v>809999.26</v>
      </c>
      <c r="O12" s="44">
        <v>0</v>
      </c>
      <c r="P12" s="53" t="s">
        <v>25</v>
      </c>
      <c r="Q12" s="67" t="s">
        <v>15</v>
      </c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</row>
    <row r="13" spans="1:415" s="38" customFormat="1" ht="99" customHeight="1">
      <c r="A13" s="50">
        <v>4</v>
      </c>
      <c r="B13" s="110"/>
      <c r="C13" s="106"/>
      <c r="D13" s="54" t="s">
        <v>43</v>
      </c>
      <c r="E13" s="41" t="s">
        <v>61</v>
      </c>
      <c r="F13" s="41" t="s">
        <v>61</v>
      </c>
      <c r="G13" s="41" t="s">
        <v>61</v>
      </c>
      <c r="H13" s="42" t="s">
        <v>46</v>
      </c>
      <c r="I13" s="42" t="s">
        <v>39</v>
      </c>
      <c r="J13" s="43">
        <v>16431999.99</v>
      </c>
      <c r="K13" s="44">
        <f t="shared" si="2"/>
        <v>16431999.99</v>
      </c>
      <c r="L13" s="44">
        <v>0</v>
      </c>
      <c r="M13" s="44">
        <v>15253088.76</v>
      </c>
      <c r="N13" s="44">
        <v>1178911.23</v>
      </c>
      <c r="O13" s="44">
        <v>0</v>
      </c>
      <c r="P13" s="53" t="s">
        <v>25</v>
      </c>
      <c r="Q13" s="67" t="s">
        <v>15</v>
      </c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</row>
    <row r="14" spans="1:415" s="38" customFormat="1" ht="99" customHeight="1">
      <c r="A14" s="50">
        <v>5</v>
      </c>
      <c r="B14" s="110"/>
      <c r="C14" s="107"/>
      <c r="D14" s="54" t="s">
        <v>44</v>
      </c>
      <c r="E14" s="50" t="s">
        <v>61</v>
      </c>
      <c r="F14" s="50" t="s">
        <v>61</v>
      </c>
      <c r="G14" s="50" t="s">
        <v>61</v>
      </c>
      <c r="H14" s="42" t="s">
        <v>47</v>
      </c>
      <c r="I14" s="51" t="s">
        <v>39</v>
      </c>
      <c r="J14" s="52">
        <v>9360000</v>
      </c>
      <c r="K14" s="44">
        <f t="shared" si="2"/>
        <v>9360000</v>
      </c>
      <c r="L14" s="53">
        <v>0</v>
      </c>
      <c r="M14" s="53">
        <v>8688468.2899999991</v>
      </c>
      <c r="N14" s="53">
        <v>671531.71</v>
      </c>
      <c r="O14" s="53">
        <v>0</v>
      </c>
      <c r="P14" s="53" t="s">
        <v>25</v>
      </c>
      <c r="Q14" s="67" t="s">
        <v>15</v>
      </c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</row>
    <row r="15" spans="1:415" s="38" customFormat="1" ht="99" customHeight="1">
      <c r="A15" s="50">
        <v>6</v>
      </c>
      <c r="B15" s="110"/>
      <c r="C15" s="108"/>
      <c r="D15" s="54" t="s">
        <v>45</v>
      </c>
      <c r="E15" s="55" t="s">
        <v>61</v>
      </c>
      <c r="F15" s="55" t="s">
        <v>61</v>
      </c>
      <c r="G15" s="55" t="s">
        <v>61</v>
      </c>
      <c r="H15" s="42" t="s">
        <v>48</v>
      </c>
      <c r="I15" s="56" t="s">
        <v>39</v>
      </c>
      <c r="J15" s="57">
        <v>9391666.6699999999</v>
      </c>
      <c r="K15" s="44">
        <f t="shared" si="2"/>
        <v>9391666.6699999999</v>
      </c>
      <c r="L15" s="58">
        <v>0</v>
      </c>
      <c r="M15" s="58">
        <v>8717863.0399999991</v>
      </c>
      <c r="N15" s="58">
        <v>673803.63</v>
      </c>
      <c r="O15" s="58">
        <v>0</v>
      </c>
      <c r="P15" s="53" t="s">
        <v>25</v>
      </c>
      <c r="Q15" s="67" t="s">
        <v>15</v>
      </c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</row>
    <row r="16" spans="1:415" s="38" customFormat="1" ht="99" customHeight="1" thickBot="1">
      <c r="A16" s="55">
        <v>7</v>
      </c>
      <c r="B16" s="111"/>
      <c r="C16" s="108"/>
      <c r="D16" s="61" t="s">
        <v>38</v>
      </c>
      <c r="E16" s="55" t="s">
        <v>61</v>
      </c>
      <c r="F16" s="55" t="s">
        <v>61</v>
      </c>
      <c r="G16" s="55" t="s">
        <v>61</v>
      </c>
      <c r="H16" s="60" t="s">
        <v>49</v>
      </c>
      <c r="I16" s="56" t="s">
        <v>39</v>
      </c>
      <c r="J16" s="57">
        <v>5963666.6600000001</v>
      </c>
      <c r="K16" s="44">
        <f>SUM(L16:O16)</f>
        <v>5963666.6600000001</v>
      </c>
      <c r="L16" s="58">
        <v>0</v>
      </c>
      <c r="M16" s="58">
        <v>5535804.3399999999</v>
      </c>
      <c r="N16" s="58">
        <v>427862.32</v>
      </c>
      <c r="O16" s="58">
        <v>0</v>
      </c>
      <c r="P16" s="45" t="s">
        <v>25</v>
      </c>
      <c r="Q16" s="68" t="s">
        <v>15</v>
      </c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</row>
    <row r="17" spans="1:103" s="31" customFormat="1" ht="32.25" customHeight="1" thickBot="1">
      <c r="A17" s="74" t="s">
        <v>50</v>
      </c>
      <c r="B17" s="75"/>
      <c r="C17" s="28"/>
      <c r="D17" s="28"/>
      <c r="E17" s="29"/>
      <c r="F17" s="29"/>
      <c r="G17" s="29"/>
      <c r="H17" s="29"/>
      <c r="I17" s="29"/>
      <c r="J17" s="30">
        <f>SUM(J10:J16)</f>
        <v>106633999.98</v>
      </c>
      <c r="K17" s="30">
        <f t="shared" ref="K17:O17" si="3">SUM(K10:K16)</f>
        <v>106633999.97999999</v>
      </c>
      <c r="L17" s="30">
        <f t="shared" si="3"/>
        <v>0</v>
      </c>
      <c r="M17" s="30">
        <f t="shared" si="3"/>
        <v>98983560.579999983</v>
      </c>
      <c r="N17" s="30">
        <f t="shared" si="3"/>
        <v>7650439.4000000004</v>
      </c>
      <c r="O17" s="30">
        <f t="shared" si="3"/>
        <v>0</v>
      </c>
      <c r="P17" s="35"/>
      <c r="Q17" s="94"/>
    </row>
    <row r="18" spans="1:103" s="13" customFormat="1" ht="99" customHeight="1" thickBot="1">
      <c r="A18" s="33">
        <v>1</v>
      </c>
      <c r="B18" s="91" t="s">
        <v>51</v>
      </c>
      <c r="C18" s="93">
        <v>4821007282</v>
      </c>
      <c r="D18" s="32" t="s">
        <v>52</v>
      </c>
      <c r="E18" s="32" t="s">
        <v>56</v>
      </c>
      <c r="F18" s="32" t="s">
        <v>57</v>
      </c>
      <c r="G18" s="32" t="s">
        <v>61</v>
      </c>
      <c r="H18" s="32" t="s">
        <v>54</v>
      </c>
      <c r="I18" s="32"/>
      <c r="J18" s="34">
        <v>110358797.65000001</v>
      </c>
      <c r="K18" s="34">
        <f>SUM(L18:O18)</f>
        <v>110358797.64999999</v>
      </c>
      <c r="L18" s="34">
        <v>67738230</v>
      </c>
      <c r="M18" s="34">
        <v>34895451.82</v>
      </c>
      <c r="N18" s="34">
        <v>7725115.8300000001</v>
      </c>
      <c r="O18" s="34">
        <v>0</v>
      </c>
      <c r="P18" s="32" t="s">
        <v>25</v>
      </c>
      <c r="Q18" s="65" t="s">
        <v>53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</row>
    <row r="19" spans="1:103" s="31" customFormat="1" ht="32.25" customHeight="1" thickBot="1">
      <c r="A19" s="74" t="s">
        <v>29</v>
      </c>
      <c r="B19" s="75"/>
      <c r="C19" s="28"/>
      <c r="D19" s="28"/>
      <c r="E19" s="29"/>
      <c r="F19" s="29"/>
      <c r="G19" s="29"/>
      <c r="H19" s="29"/>
      <c r="I19" s="29"/>
      <c r="J19" s="30">
        <f>SUM(J18)</f>
        <v>110358797.65000001</v>
      </c>
      <c r="K19" s="30">
        <f t="shared" ref="K19:O19" si="4">SUM(K18)</f>
        <v>110358797.64999999</v>
      </c>
      <c r="L19" s="30">
        <f t="shared" si="4"/>
        <v>67738230</v>
      </c>
      <c r="M19" s="30">
        <f t="shared" si="4"/>
        <v>34895451.82</v>
      </c>
      <c r="N19" s="30">
        <f t="shared" si="4"/>
        <v>7725115.8300000001</v>
      </c>
      <c r="O19" s="30">
        <f t="shared" si="4"/>
        <v>0</v>
      </c>
      <c r="P19" s="35"/>
      <c r="Q19" s="94"/>
    </row>
    <row r="20" spans="1:103" s="13" customFormat="1" ht="47.25" customHeight="1">
      <c r="A20" s="95" t="s">
        <v>58</v>
      </c>
      <c r="B20" s="96"/>
      <c r="C20" s="96"/>
      <c r="D20" s="96"/>
      <c r="E20" s="97"/>
      <c r="F20" s="97"/>
      <c r="G20" s="97"/>
      <c r="H20" s="98"/>
      <c r="I20" s="98"/>
      <c r="J20" s="99">
        <f>SUM(J17,J9,J7,J19)</f>
        <v>218780922.03000003</v>
      </c>
      <c r="K20" s="99">
        <f>K21+K22+K23</f>
        <v>218780922.03</v>
      </c>
      <c r="L20" s="99">
        <f t="shared" ref="K20:O20" si="5">SUM(L17,L9,L7,L19)</f>
        <v>69243699.340000004</v>
      </c>
      <c r="M20" s="99">
        <f t="shared" si="5"/>
        <v>134027904.96999997</v>
      </c>
      <c r="N20" s="99">
        <f t="shared" si="5"/>
        <v>15509317.720000001</v>
      </c>
      <c r="O20" s="99">
        <f t="shared" si="5"/>
        <v>0</v>
      </c>
      <c r="P20" s="100"/>
      <c r="Q20" s="101"/>
    </row>
    <row r="21" spans="1:103" s="13" customFormat="1" ht="47.25" customHeight="1">
      <c r="A21" s="17" t="s">
        <v>55</v>
      </c>
      <c r="B21" s="7"/>
      <c r="C21" s="9"/>
      <c r="D21" s="7"/>
      <c r="E21" s="7"/>
      <c r="F21" s="7"/>
      <c r="G21" s="7"/>
      <c r="H21" s="7"/>
      <c r="I21" s="7"/>
      <c r="J21" s="19">
        <f>SUM(J6,J18)</f>
        <v>112046922.05000001</v>
      </c>
      <c r="K21" s="19">
        <f t="shared" ref="K21:O21" si="6">SUM(K6,K18)</f>
        <v>112046922.05</v>
      </c>
      <c r="L21" s="19">
        <f t="shared" si="6"/>
        <v>69243699.340000004</v>
      </c>
      <c r="M21" s="19">
        <f t="shared" si="6"/>
        <v>35044344.390000001</v>
      </c>
      <c r="N21" s="19">
        <f t="shared" si="6"/>
        <v>7758878.3200000003</v>
      </c>
      <c r="O21" s="19">
        <f t="shared" si="6"/>
        <v>0</v>
      </c>
      <c r="P21" s="36"/>
      <c r="Q21" s="102"/>
    </row>
    <row r="22" spans="1:103" s="13" customFormat="1" ht="47.25" customHeight="1">
      <c r="A22" s="18" t="s">
        <v>27</v>
      </c>
      <c r="B22" s="8"/>
      <c r="C22" s="10"/>
      <c r="D22" s="8"/>
      <c r="E22" s="8"/>
      <c r="F22" s="8"/>
      <c r="G22" s="8"/>
      <c r="H22" s="8"/>
      <c r="I22" s="8"/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4"/>
      <c r="Q22" s="103"/>
    </row>
    <row r="23" spans="1:103" s="13" customFormat="1" ht="47.25" customHeight="1" thickBot="1">
      <c r="A23" s="21" t="s">
        <v>59</v>
      </c>
      <c r="B23" s="22"/>
      <c r="C23" s="22"/>
      <c r="D23" s="22"/>
      <c r="E23" s="22"/>
      <c r="F23" s="22"/>
      <c r="G23" s="22"/>
      <c r="H23" s="22"/>
      <c r="I23" s="22"/>
      <c r="J23" s="23">
        <f>SUM(J16,J15,J14,J13,J12,J11,J10,J8)</f>
        <v>106733999.98</v>
      </c>
      <c r="K23" s="23">
        <f t="shared" ref="K23:O23" si="7">SUM(K16,K15,K14,K13,K12,K11,K10,K8)</f>
        <v>106733999.98</v>
      </c>
      <c r="L23" s="23">
        <f t="shared" si="7"/>
        <v>0</v>
      </c>
      <c r="M23" s="23">
        <f t="shared" si="7"/>
        <v>98983560.579999998</v>
      </c>
      <c r="N23" s="23">
        <f t="shared" si="7"/>
        <v>7750439.3999999994</v>
      </c>
      <c r="O23" s="23">
        <f t="shared" si="7"/>
        <v>0</v>
      </c>
      <c r="P23" s="37"/>
      <c r="Q23" s="104"/>
    </row>
    <row r="24" spans="1:103" ht="43.15" customHeight="1">
      <c r="A24" s="11"/>
      <c r="B24" s="12"/>
      <c r="C24" s="12"/>
      <c r="D24" s="12"/>
      <c r="E24" s="12"/>
      <c r="F24" s="12"/>
      <c r="G24" s="12"/>
      <c r="H24" s="12"/>
      <c r="I24" s="12"/>
      <c r="J24" s="15"/>
      <c r="K24" s="15"/>
      <c r="L24" s="15"/>
      <c r="M24" s="15"/>
      <c r="N24" s="15"/>
      <c r="O24" s="15"/>
      <c r="P24" s="15"/>
      <c r="Q24" s="15"/>
    </row>
    <row r="25" spans="1:103" ht="43.15" customHeight="1">
      <c r="J25" s="25"/>
      <c r="K25" s="25"/>
    </row>
    <row r="26" spans="1:103" ht="101.45" customHeight="1"/>
    <row r="27" spans="1:103" ht="43.15" customHeight="1"/>
    <row r="28" spans="1:103" ht="150.6" customHeight="1"/>
    <row r="29" spans="1:103" ht="43.15" customHeight="1"/>
    <row r="30" spans="1:103" ht="156.6" customHeight="1"/>
    <row r="31" spans="1:103" ht="155.44999999999999" customHeight="1"/>
    <row r="32" spans="1:103" ht="151.9" customHeight="1"/>
    <row r="33" ht="156" customHeight="1"/>
    <row r="34" ht="90" customHeight="1"/>
    <row r="35" ht="90" customHeight="1"/>
    <row r="36" ht="90" customHeight="1"/>
    <row r="37" ht="90" customHeight="1"/>
    <row r="38" ht="90" customHeight="1"/>
    <row r="39" ht="90" customHeight="1"/>
    <row r="40" ht="90" customHeight="1"/>
    <row r="41" ht="90" customHeight="1"/>
    <row r="42" ht="90" customHeight="1"/>
    <row r="43" ht="90" customHeight="1"/>
    <row r="44" ht="90" customHeight="1"/>
    <row r="45" ht="90" customHeight="1"/>
    <row r="46" ht="90" customHeight="1"/>
    <row r="47" ht="43.15" customHeight="1"/>
    <row r="48" ht="195" customHeight="1"/>
    <row r="49" ht="243.6" customHeight="1"/>
    <row r="50" ht="43.15" customHeight="1"/>
    <row r="51" ht="60" customHeight="1"/>
    <row r="52" ht="60" customHeight="1"/>
    <row r="53" ht="60" customHeight="1"/>
    <row r="54" ht="60" customHeight="1"/>
    <row r="55" ht="60" customHeight="1"/>
    <row r="56" ht="60" customHeight="1"/>
    <row r="57" ht="60" customHeight="1"/>
    <row r="58" ht="156" customHeight="1"/>
    <row r="59" ht="60" customHeight="1"/>
    <row r="60" ht="43.15" customHeight="1"/>
    <row r="61" ht="100.15" customHeight="1"/>
    <row r="62" ht="100.15" customHeight="1"/>
    <row r="63" ht="100.15" customHeight="1"/>
    <row r="64" ht="100.15" customHeight="1"/>
    <row r="65" spans="1:17" ht="43.15" customHeight="1"/>
    <row r="66" spans="1:17" ht="87.6" customHeight="1"/>
    <row r="67" spans="1:17" ht="87.6" customHeight="1"/>
    <row r="68" spans="1:17" ht="87.6" customHeight="1"/>
    <row r="69" spans="1:17" ht="43.15" customHeight="1"/>
    <row r="70" spans="1:17" ht="217.15" customHeight="1"/>
    <row r="71" spans="1:17" ht="325.14999999999998" customHeight="1"/>
    <row r="72" spans="1:17" ht="43.15" customHeight="1"/>
    <row r="73" spans="1:17" ht="118.15" customHeight="1"/>
    <row r="74" spans="1:17" ht="43.15" customHeight="1"/>
    <row r="75" spans="1:17" ht="80.45" customHeight="1"/>
    <row r="76" spans="1:17" ht="43.15" customHeight="1"/>
    <row r="77" spans="1:17" ht="60" customHeight="1"/>
    <row r="78" spans="1:17" ht="43.15" customHeight="1"/>
    <row r="79" spans="1:17" ht="112.15" customHeight="1"/>
    <row r="80" spans="1:17" ht="43.1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70"/>
    </row>
    <row r="84" spans="1:18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</sheetData>
  <mergeCells count="23">
    <mergeCell ref="A19:B19"/>
    <mergeCell ref="A17:B17"/>
    <mergeCell ref="F3:F4"/>
    <mergeCell ref="E3:E4"/>
    <mergeCell ref="A9:B9"/>
    <mergeCell ref="B10:B16"/>
    <mergeCell ref="C10:C16"/>
    <mergeCell ref="A20:D20"/>
    <mergeCell ref="A5:Q5"/>
    <mergeCell ref="A7:B7"/>
    <mergeCell ref="N1:Q1"/>
    <mergeCell ref="H3:H4"/>
    <mergeCell ref="I3:I4"/>
    <mergeCell ref="J3:J4"/>
    <mergeCell ref="A2:Q2"/>
    <mergeCell ref="Q3:Q4"/>
    <mergeCell ref="P3:P4"/>
    <mergeCell ref="K3:O3"/>
    <mergeCell ref="A3:A4"/>
    <mergeCell ref="B3:B4"/>
    <mergeCell ref="C3:C4"/>
    <mergeCell ref="D3:D4"/>
    <mergeCell ref="G3:G4"/>
  </mergeCells>
  <phoneticPr fontId="16" type="noConversion"/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/>
  <cols>
    <col min="2" max="2" width="26.7109375" customWidth="1"/>
  </cols>
  <sheetData>
    <row r="2" spans="2:2" ht="15.75">
      <c r="B2" s="6" t="s">
        <v>8</v>
      </c>
    </row>
    <row r="3" spans="2:2" ht="31.5">
      <c r="B3" s="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2026-04-02T05:30:31Z</cp:lastPrinted>
  <dcterms:created xsi:type="dcterms:W3CDTF">2021-07-02T07:35:59Z</dcterms:created>
  <dcterms:modified xsi:type="dcterms:W3CDTF">2026-04-02T11:44:05Z</dcterms:modified>
</cp:coreProperties>
</file>