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10.04.2026\На Сайт\"/>
    </mc:Choice>
  </mc:AlternateContent>
  <xr:revisionPtr revIDLastSave="0" documentId="13_ncr:1_{0B5E5F7D-AA9C-4853-820B-1B7FB2646D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1" i="1" l="1"/>
  <c r="M21" i="1"/>
  <c r="O21" i="1"/>
  <c r="J21" i="1"/>
  <c r="K20" i="1"/>
  <c r="L20" i="1"/>
  <c r="M20" i="1"/>
  <c r="N20" i="1"/>
  <c r="O20" i="1"/>
  <c r="J20" i="1"/>
  <c r="L17" i="1"/>
  <c r="M17" i="1"/>
  <c r="O17" i="1"/>
  <c r="J17" i="1"/>
  <c r="L15" i="1"/>
  <c r="L18" i="1" s="1"/>
  <c r="M15" i="1"/>
  <c r="N15" i="1"/>
  <c r="O15" i="1"/>
  <c r="J15" i="1"/>
  <c r="K14" i="1"/>
  <c r="K15" i="1" s="1"/>
  <c r="J13" i="1"/>
  <c r="L13" i="1"/>
  <c r="M13" i="1"/>
  <c r="M18" i="1" s="1"/>
  <c r="O13" i="1"/>
  <c r="O18" i="1" s="1"/>
  <c r="K11" i="1"/>
  <c r="L11" i="1"/>
  <c r="M11" i="1"/>
  <c r="N11" i="1"/>
  <c r="O11" i="1"/>
  <c r="J11" i="1"/>
  <c r="K10" i="1"/>
  <c r="K9" i="1"/>
  <c r="L9" i="1"/>
  <c r="M9" i="1"/>
  <c r="N9" i="1"/>
  <c r="O9" i="1"/>
  <c r="J9" i="1"/>
  <c r="K8" i="1"/>
  <c r="K7" i="1"/>
  <c r="K6" i="1"/>
  <c r="J18" i="1" l="1"/>
  <c r="N16" i="1" l="1"/>
  <c r="N17" i="1" l="1"/>
  <c r="K16" i="1"/>
  <c r="K17" i="1" s="1"/>
  <c r="N12" i="1"/>
  <c r="N10" i="1"/>
  <c r="N8" i="1"/>
  <c r="M8" i="1"/>
  <c r="K12" i="1" l="1"/>
  <c r="N13" i="1"/>
  <c r="N18" i="1" s="1"/>
  <c r="N21" i="1"/>
  <c r="K21" i="1" l="1"/>
  <c r="K13" i="1"/>
  <c r="K18" i="1" s="1"/>
</calcChain>
</file>

<file path=xl/sharedStrings.xml><?xml version="1.0" encoding="utf-8"?>
<sst xmlns="http://schemas.openxmlformats.org/spreadsheetml/2006/main" count="93" uniqueCount="53">
  <si>
    <t xml:space="preserve">Согласовано:
Начальник управления финансов администрации Грязинского района
И.Н.Муратова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</si>
  <si>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</si>
  <si>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ИНН заказчика</t>
  </si>
  <si>
    <t>Наименование 
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</si>
  <si>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</si>
  <si>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</si>
  <si>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</si>
  <si>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</si>
  <si>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</si>
  <si>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</si>
  <si>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Источник финансирования</t>
  </si>
  <si>
    <t>Предполагаемая дата размещения (месяц)</t>
  </si>
  <si>
    <t>Наименование способа определения поставщика (подрядчика, исполнителя)</t>
  </si>
  <si>
    <t>Всего, руб.</t>
  </si>
  <si>
    <t>федеральный бюджет, руб.</t>
  </si>
  <si>
    <t>областной
бюджет, руб.</t>
  </si>
  <si>
    <t>местный
бюджет, руб.</t>
  </si>
  <si>
    <t>внебюджетные средства, руб.</t>
  </si>
  <si>
    <t>апрель</t>
  </si>
  <si>
    <t>Администрация Грязинского муниципального округа</t>
  </si>
  <si>
    <t>Ремонт дорожного полотна автодороги по ул. Степана Бахаева г. Грязи Грязинского муниципального округа Липецкой области</t>
  </si>
  <si>
    <t>-</t>
  </si>
  <si>
    <t>Государственная программа «Развитие транспортной системы Липецкой области»</t>
  </si>
  <si>
    <t>42.11</t>
  </si>
  <si>
    <t>эл. аукцион</t>
  </si>
  <si>
    <t>Ремонт дорожного полотна автодороги по ул. Луговая с. Плеханово Грязинского муниципального округа Липецкой области</t>
  </si>
  <si>
    <t>Ремонт дорожного полотна автодороги по ул. Флерова г. Грязи Грязинского муниципального округа Липецкой области</t>
  </si>
  <si>
    <t>Всего 3 закупки</t>
  </si>
  <si>
    <t>МБОУ СОШ № 10 г. Грязи</t>
  </si>
  <si>
    <t>Капитальный ремонт кровли</t>
  </si>
  <si>
    <t>43.91</t>
  </si>
  <si>
    <t>эл.аукцион</t>
  </si>
  <si>
    <t>Всего 1 закупка</t>
  </si>
  <si>
    <t>0 закупок в рамках нац.проектов</t>
  </si>
  <si>
    <t>3 закупки в рамках гос.программы</t>
  </si>
  <si>
    <t>новая закупка</t>
  </si>
  <si>
    <t>скорректированная закупка</t>
  </si>
  <si>
    <t>Выполнение работ по ямочному ремонту автомобильных дорог из асфальтобетонного покрытия в с. Фащевка Грязинского муниципального округа.</t>
  </si>
  <si>
    <t>263480201566548020100100070024211244</t>
  </si>
  <si>
    <t>42.11.20.200</t>
  </si>
  <si>
    <t>Фащевский территориальный отдел администрации Грязинского муниципального округа</t>
  </si>
  <si>
    <t>Плехановский территориальный отдел администрации Грязинского муниципального округа</t>
  </si>
  <si>
    <t>Ремонт уличного освещения в 2026 году</t>
  </si>
  <si>
    <t>263480201569748020100100070013314244</t>
  </si>
  <si>
    <t>33.14.19.000</t>
  </si>
  <si>
    <t>Княжебайгорский территориальный отдел администрации Грязинского муниципального округа</t>
  </si>
  <si>
    <t>Вывоз несанкционированных свалок и отходов не относящихся к ТКО на 2026 год</t>
  </si>
  <si>
    <t>2634802015707480201000100060018129244</t>
  </si>
  <si>
    <t>81.29.19.000</t>
  </si>
  <si>
    <t>Итого 7 закупок для 5 заказчиков, в т.ч.</t>
  </si>
  <si>
    <t>4 закупки, относящиеся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</si>
  <si>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 
осуществляемого МКУ "Центр компетенции в сфере бухгалтерского учета и муниципального заказа Грязинского муниципального округа"
по состоянию на 10.04.2026 года
</t>
    </r>
    <r>
      <rPr>
        <b/>
        <i/>
        <sz val="24"/>
        <color rgb="FFFF0000"/>
        <rFont val="Times New Roman"/>
        <charset val="204"/>
      </rPr>
      <t>(версия 2)</t>
    </r>
  </si>
  <si>
    <t>Наименование 
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</si>
</sst>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#\ ##0.00"/>
    <numFmt numFmtId="166" formatCode="0.0"/>
    <numFmt numFmtId="167" formatCode="[$-419]mmmm\ yyyy;@"/>
  </numFmts>
  <fonts count="25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8"/>
      <name val="Times New Roman"/>
      <charset val="204"/>
    </font>
    <font>
      <b/>
      <sz val="11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36"/>
      <name val="Times New Roman"/>
      <charset val="204"/>
    </font>
    <font>
      <sz val="14"/>
      <name val="Times New Roman"/>
      <charset val="204"/>
    </font>
    <font>
      <b/>
      <sz val="14"/>
      <color theme="9" tint="-0.499984740745262"/>
      <name val="Times New Roman"/>
      <charset val="204"/>
    </font>
    <font>
      <sz val="14"/>
      <color rgb="FF000000"/>
      <name val="Times New Roman"/>
      <charset val="204"/>
    </font>
    <font>
      <b/>
      <sz val="14"/>
      <name val="Times New Roman"/>
      <charset val="204"/>
    </font>
    <font>
      <b/>
      <i/>
      <sz val="24"/>
      <name val="Times New Roman"/>
      <charset val="204"/>
    </font>
    <font>
      <sz val="18"/>
      <color theme="1"/>
      <name val="Times New Roman"/>
      <charset val="204"/>
    </font>
    <font>
      <sz val="11"/>
      <color rgb="FF000000"/>
      <name val="Arial"/>
      <charset val="204"/>
    </font>
    <font>
      <sz val="11"/>
      <color indexed="8"/>
      <name val="Calibri"/>
      <charset val="204"/>
    </font>
    <font>
      <b/>
      <i/>
      <sz val="24"/>
      <color rgb="FFFF0000"/>
      <name val="Times New Roman"/>
      <charset val="204"/>
    </font>
    <font>
      <sz val="11"/>
      <color theme="1"/>
      <name val="Calibri"/>
      <charset val="204"/>
      <scheme val="minor"/>
    </font>
    <font>
      <b/>
      <sz val="1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2" fontId="14" fillId="0" borderId="30">
      <alignment horizontal="center" vertical="center" shrinkToFit="1"/>
    </xf>
    <xf numFmtId="49" fontId="14" fillId="0" borderId="30">
      <alignment horizontal="center" vertical="center" wrapText="1"/>
    </xf>
    <xf numFmtId="0" fontId="14" fillId="0" borderId="30">
      <alignment horizontal="center" vertical="center" wrapText="1"/>
    </xf>
    <xf numFmtId="2" fontId="14" fillId="0" borderId="30">
      <alignment horizontal="center" vertical="center" wrapText="1"/>
    </xf>
    <xf numFmtId="0" fontId="17" fillId="0" borderId="0"/>
    <xf numFmtId="164" fontId="15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 wrapText="1"/>
    </xf>
    <xf numFmtId="165" fontId="9" fillId="4" borderId="8" xfId="0" applyNumberFormat="1" applyFont="1" applyFill="1" applyBorder="1" applyAlignment="1">
      <alignment horizontal="center" vertical="center" wrapText="1"/>
    </xf>
    <xf numFmtId="165" fontId="9" fillId="4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7" fontId="8" fillId="0" borderId="9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0" fontId="20" fillId="0" borderId="18" xfId="0" applyFont="1" applyBorder="1" applyAlignment="1">
      <alignment vertical="center"/>
    </xf>
    <xf numFmtId="0" fontId="19" fillId="5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center" vertical="center" wrapText="1"/>
    </xf>
    <xf numFmtId="165" fontId="6" fillId="3" borderId="21" xfId="0" applyNumberFormat="1" applyFont="1" applyFill="1" applyBorder="1" applyAlignment="1">
      <alignment horizontal="center" vertical="center" wrapText="1"/>
    </xf>
    <xf numFmtId="165" fontId="6" fillId="3" borderId="22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23" xfId="0" applyNumberFormat="1" applyFont="1" applyFill="1" applyBorder="1" applyAlignment="1">
      <alignment horizontal="center" vertical="center" wrapText="1"/>
    </xf>
    <xf numFmtId="165" fontId="6" fillId="3" borderId="2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6" fontId="18" fillId="6" borderId="11" xfId="0" applyNumberFormat="1" applyFont="1" applyFill="1" applyBorder="1" applyAlignment="1">
      <alignment horizontal="left" vertical="center" wrapText="1"/>
    </xf>
    <xf numFmtId="166" fontId="18" fillId="6" borderId="12" xfId="0" applyNumberFormat="1" applyFont="1" applyFill="1" applyBorder="1" applyAlignment="1">
      <alignment horizontal="left" vertical="center" wrapText="1"/>
    </xf>
    <xf numFmtId="166" fontId="18" fillId="6" borderId="13" xfId="0" applyNumberFormat="1" applyFont="1" applyFill="1" applyBorder="1" applyAlignment="1">
      <alignment vertical="center" wrapText="1"/>
    </xf>
    <xf numFmtId="166" fontId="18" fillId="6" borderId="13" xfId="0" applyNumberFormat="1" applyFont="1" applyFill="1" applyBorder="1" applyAlignment="1">
      <alignment horizontal="center" vertical="center" wrapText="1"/>
    </xf>
    <xf numFmtId="4" fontId="18" fillId="6" borderId="13" xfId="0" applyNumberFormat="1" applyFont="1" applyFill="1" applyBorder="1" applyAlignment="1">
      <alignment horizontal="center" vertical="center" wrapText="1"/>
    </xf>
    <xf numFmtId="0" fontId="18" fillId="6" borderId="13" xfId="0" applyFont="1" applyFill="1" applyBorder="1"/>
    <xf numFmtId="0" fontId="18" fillId="6" borderId="31" xfId="0" applyFont="1" applyFill="1" applyBorder="1"/>
    <xf numFmtId="0" fontId="18" fillId="0" borderId="0" xfId="0" applyFont="1"/>
    <xf numFmtId="0" fontId="19" fillId="5" borderId="8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right" vertical="center" wrapText="1"/>
    </xf>
    <xf numFmtId="4" fontId="21" fillId="5" borderId="8" xfId="0" applyNumberFormat="1" applyFont="1" applyFill="1" applyBorder="1" applyAlignment="1">
      <alignment horizontal="center" vertical="center" wrapText="1"/>
    </xf>
    <xf numFmtId="4" fontId="22" fillId="5" borderId="8" xfId="0" applyNumberFormat="1" applyFont="1" applyFill="1" applyBorder="1" applyAlignment="1">
      <alignment horizontal="center" vertical="center"/>
    </xf>
    <xf numFmtId="4" fontId="22" fillId="5" borderId="26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7" borderId="17" xfId="0" applyFont="1" applyFill="1" applyBorder="1" applyAlignment="1">
      <alignment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vertical="center"/>
    </xf>
    <xf numFmtId="4" fontId="23" fillId="7" borderId="9" xfId="0" applyNumberFormat="1" applyFont="1" applyFill="1" applyBorder="1" applyAlignment="1">
      <alignment horizontal="center" vertical="center"/>
    </xf>
    <xf numFmtId="4" fontId="22" fillId="7" borderId="9" xfId="0" applyNumberFormat="1" applyFont="1" applyFill="1" applyBorder="1" applyAlignment="1">
      <alignment horizontal="center" vertical="center"/>
    </xf>
    <xf numFmtId="4" fontId="22" fillId="7" borderId="27" xfId="0" applyNumberFormat="1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vertical="center"/>
    </xf>
    <xf numFmtId="0" fontId="24" fillId="8" borderId="9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vertical="center"/>
    </xf>
    <xf numFmtId="4" fontId="24" fillId="8" borderId="9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7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" fontId="20" fillId="0" borderId="19" xfId="0" applyNumberFormat="1" applyFont="1" applyBorder="1" applyAlignment="1">
      <alignment horizontal="center" vertical="center"/>
    </xf>
    <xf numFmtId="4" fontId="22" fillId="0" borderId="19" xfId="0" applyNumberFormat="1" applyFont="1" applyBorder="1" applyAlignment="1">
      <alignment horizontal="center" vertical="center"/>
    </xf>
    <xf numFmtId="4" fontId="22" fillId="0" borderId="29" xfId="0" applyNumberFormat="1" applyFont="1" applyBorder="1" applyAlignment="1">
      <alignment horizontal="center" vertical="center"/>
    </xf>
  </cellXfs>
  <cellStyles count="7">
    <cellStyle name="xl191" xfId="1" xr:uid="{00000000-0005-0000-0000-000031000000}"/>
    <cellStyle name="xl198" xfId="2" xr:uid="{00000000-0005-0000-0000-000032000000}"/>
    <cellStyle name="xl199" xfId="3" xr:uid="{00000000-0005-0000-0000-000033000000}"/>
    <cellStyle name="xl200" xfId="4" xr:uid="{00000000-0005-0000-0000-000034000000}"/>
    <cellStyle name="Обычный" xfId="0" builtinId="0"/>
    <cellStyle name="Обычный 2" xfId="5" xr:uid="{00000000-0005-0000-0000-000035000000}"/>
    <cellStyle name="Финансовый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tabSelected="1" zoomScale="50" zoomScaleNormal="50" zoomScaleSheetLayoutView="50" workbookViewId="0">
      <pane ySplit="4" topLeftCell="A5" activePane="bottomLeft" state="frozen"/>
      <selection pane="bottomLeft" activeCell="E12" sqref="E12"/>
    </sheetView>
  </sheetViews>
  <sheetFormatPr defaultColWidth="9.140625" defaultRowHeight="15" x14ac:dyDescent="0.25"/>
  <cols>
    <col min="1" max="1" width="9.140625" style="5"/>
    <col min="2" max="2" width="50" style="6" customWidth="1"/>
    <col min="3" max="3" width="19.42578125" style="6" customWidth="1"/>
    <col min="4" max="4" width="85.85546875" style="5" customWidth="1"/>
    <col min="5" max="6" width="28.28515625" style="5" customWidth="1"/>
    <col min="7" max="7" width="39.140625" style="7" customWidth="1"/>
    <col min="8" max="8" width="55.42578125" style="8" customWidth="1"/>
    <col min="9" max="9" width="37.85546875" style="5" customWidth="1"/>
    <col min="10" max="15" width="31" style="9" customWidth="1"/>
    <col min="16" max="16" width="30.28515625" style="9" hidden="1" customWidth="1"/>
    <col min="17" max="17" width="25.7109375" style="9" customWidth="1"/>
    <col min="18" max="18" width="16.28515625" style="3" customWidth="1"/>
    <col min="19" max="16384" width="9.140625" style="3"/>
  </cols>
  <sheetData>
    <row r="1" spans="1:17" ht="112.5" customHeight="1" x14ac:dyDescent="0.25">
      <c r="N1" s="40" t="s">
        <v>0</v>
      </c>
      <c r="O1" s="40"/>
      <c r="P1" s="40"/>
      <c r="Q1" s="40"/>
    </row>
    <row r="2" spans="1:17" ht="144.75" customHeight="1" thickBot="1" x14ac:dyDescent="0.3">
      <c r="A2" s="41" t="s">
        <v>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67.900000000000006" customHeight="1" x14ac:dyDescent="0.25">
      <c r="A3" s="49" t="s">
        <v>1</v>
      </c>
      <c r="B3" s="51" t="s">
        <v>52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6</v>
      </c>
      <c r="H3" s="60" t="s">
        <v>7</v>
      </c>
      <c r="I3" s="51" t="s">
        <v>8</v>
      </c>
      <c r="J3" s="51" t="s">
        <v>9</v>
      </c>
      <c r="K3" s="42" t="s">
        <v>10</v>
      </c>
      <c r="L3" s="43"/>
      <c r="M3" s="43"/>
      <c r="N3" s="43"/>
      <c r="O3" s="44"/>
      <c r="P3" s="56" t="s">
        <v>11</v>
      </c>
      <c r="Q3" s="58" t="s">
        <v>12</v>
      </c>
    </row>
    <row r="4" spans="1:17" ht="139.15" customHeight="1" x14ac:dyDescent="0.25">
      <c r="A4" s="50"/>
      <c r="B4" s="52"/>
      <c r="C4" s="52"/>
      <c r="D4" s="52"/>
      <c r="E4" s="52"/>
      <c r="F4" s="52"/>
      <c r="G4" s="52"/>
      <c r="H4" s="61"/>
      <c r="I4" s="52"/>
      <c r="J4" s="52"/>
      <c r="K4" s="24" t="s">
        <v>13</v>
      </c>
      <c r="L4" s="24" t="s">
        <v>14</v>
      </c>
      <c r="M4" s="24" t="s">
        <v>15</v>
      </c>
      <c r="N4" s="24" t="s">
        <v>16</v>
      </c>
      <c r="O4" s="24" t="s">
        <v>17</v>
      </c>
      <c r="P4" s="57"/>
      <c r="Q4" s="59"/>
    </row>
    <row r="5" spans="1:17" s="2" customFormat="1" ht="60" customHeight="1" x14ac:dyDescent="0.25">
      <c r="A5" s="45" t="s">
        <v>18</v>
      </c>
      <c r="B5" s="46"/>
      <c r="C5" s="46"/>
      <c r="D5" s="46"/>
      <c r="E5" s="46"/>
      <c r="F5" s="46"/>
      <c r="G5" s="46"/>
      <c r="H5" s="46"/>
      <c r="I5" s="46"/>
      <c r="J5" s="47"/>
      <c r="K5" s="46"/>
      <c r="L5" s="46"/>
      <c r="M5" s="46"/>
      <c r="N5" s="46"/>
      <c r="O5" s="46"/>
      <c r="P5" s="46"/>
      <c r="Q5" s="48"/>
    </row>
    <row r="6" spans="1:17" ht="87.75" customHeight="1" x14ac:dyDescent="0.25">
      <c r="A6" s="62">
        <v>1</v>
      </c>
      <c r="B6" s="53" t="s">
        <v>19</v>
      </c>
      <c r="C6" s="54">
        <v>4802001831</v>
      </c>
      <c r="D6" s="10" t="s">
        <v>20</v>
      </c>
      <c r="E6" s="10" t="s">
        <v>21</v>
      </c>
      <c r="F6" s="10" t="s">
        <v>21</v>
      </c>
      <c r="G6" s="10" t="s">
        <v>22</v>
      </c>
      <c r="H6" s="10" t="s">
        <v>21</v>
      </c>
      <c r="I6" s="10" t="s">
        <v>23</v>
      </c>
      <c r="J6" s="25">
        <v>14791242.73</v>
      </c>
      <c r="K6" s="25">
        <f>SUM(L6:O6)</f>
        <v>14791242.73</v>
      </c>
      <c r="L6" s="25">
        <v>0</v>
      </c>
      <c r="M6" s="25">
        <v>12908102.5</v>
      </c>
      <c r="N6" s="25">
        <v>1883140.23</v>
      </c>
      <c r="O6" s="25">
        <v>0</v>
      </c>
      <c r="P6" s="10" t="s">
        <v>18</v>
      </c>
      <c r="Q6" s="32" t="s">
        <v>24</v>
      </c>
    </row>
    <row r="7" spans="1:17" ht="87.75" customHeight="1" x14ac:dyDescent="0.25">
      <c r="A7" s="63">
        <v>2</v>
      </c>
      <c r="B7" s="64"/>
      <c r="C7" s="55"/>
      <c r="D7" s="12" t="s">
        <v>25</v>
      </c>
      <c r="E7" s="12" t="s">
        <v>21</v>
      </c>
      <c r="F7" s="12" t="s">
        <v>21</v>
      </c>
      <c r="G7" s="12" t="s">
        <v>22</v>
      </c>
      <c r="H7" s="12" t="s">
        <v>21</v>
      </c>
      <c r="I7" s="12" t="s">
        <v>23</v>
      </c>
      <c r="J7" s="26">
        <v>2666593.64</v>
      </c>
      <c r="K7" s="26">
        <f>SUM(L7:O7)</f>
        <v>2666593.64</v>
      </c>
      <c r="L7" s="26">
        <v>0</v>
      </c>
      <c r="M7" s="26">
        <v>2327097.5</v>
      </c>
      <c r="N7" s="26">
        <v>339496.14</v>
      </c>
      <c r="O7" s="26">
        <v>0</v>
      </c>
      <c r="P7" s="12" t="s">
        <v>18</v>
      </c>
      <c r="Q7" s="33" t="s">
        <v>24</v>
      </c>
    </row>
    <row r="8" spans="1:17" ht="87.75" customHeight="1" thickBot="1" x14ac:dyDescent="0.3">
      <c r="A8" s="63">
        <v>3</v>
      </c>
      <c r="B8" s="64"/>
      <c r="C8" s="55"/>
      <c r="D8" s="12" t="s">
        <v>26</v>
      </c>
      <c r="E8" s="12" t="s">
        <v>21</v>
      </c>
      <c r="F8" s="12" t="s">
        <v>21</v>
      </c>
      <c r="G8" s="12" t="s">
        <v>22</v>
      </c>
      <c r="H8" s="12" t="s">
        <v>21</v>
      </c>
      <c r="I8" s="12" t="s">
        <v>23</v>
      </c>
      <c r="J8" s="26">
        <v>12000000</v>
      </c>
      <c r="K8" s="26">
        <f>SUM(L8:O8)</f>
        <v>12000000</v>
      </c>
      <c r="L8" s="26">
        <v>0</v>
      </c>
      <c r="M8" s="26">
        <f>J8*0.88</f>
        <v>10560000</v>
      </c>
      <c r="N8" s="26">
        <f>J8*0.12</f>
        <v>1440000</v>
      </c>
      <c r="O8" s="26">
        <v>0</v>
      </c>
      <c r="P8" s="12" t="s">
        <v>18</v>
      </c>
      <c r="Q8" s="33" t="s">
        <v>24</v>
      </c>
    </row>
    <row r="9" spans="1:17" s="72" customFormat="1" ht="32.25" customHeight="1" thickBot="1" x14ac:dyDescent="0.35">
      <c r="A9" s="65" t="s">
        <v>27</v>
      </c>
      <c r="B9" s="66"/>
      <c r="C9" s="67"/>
      <c r="D9" s="67"/>
      <c r="E9" s="68"/>
      <c r="F9" s="68"/>
      <c r="G9" s="68"/>
      <c r="H9" s="68"/>
      <c r="I9" s="68"/>
      <c r="J9" s="69">
        <f>SUM(J6:J8)</f>
        <v>29457836.370000001</v>
      </c>
      <c r="K9" s="69">
        <f t="shared" ref="K9:O9" si="0">SUM(K6:K8)</f>
        <v>29457836.370000001</v>
      </c>
      <c r="L9" s="69">
        <f t="shared" si="0"/>
        <v>0</v>
      </c>
      <c r="M9" s="69">
        <f t="shared" si="0"/>
        <v>25795200</v>
      </c>
      <c r="N9" s="69">
        <f t="shared" si="0"/>
        <v>3662636.37</v>
      </c>
      <c r="O9" s="69">
        <f t="shared" si="0"/>
        <v>0</v>
      </c>
      <c r="P9" s="70"/>
      <c r="Q9" s="71"/>
    </row>
    <row r="10" spans="1:17" s="4" customFormat="1" ht="88.5" customHeight="1" thickBot="1" x14ac:dyDescent="0.35">
      <c r="A10" s="13">
        <v>1</v>
      </c>
      <c r="B10" s="14" t="s">
        <v>28</v>
      </c>
      <c r="C10" s="15">
        <v>4802007576</v>
      </c>
      <c r="D10" s="11" t="s">
        <v>29</v>
      </c>
      <c r="E10" s="16" t="s">
        <v>21</v>
      </c>
      <c r="F10" s="17" t="s">
        <v>21</v>
      </c>
      <c r="G10" s="16" t="s">
        <v>21</v>
      </c>
      <c r="H10" s="18" t="s">
        <v>21</v>
      </c>
      <c r="I10" s="27" t="s">
        <v>30</v>
      </c>
      <c r="J10" s="28">
        <v>5000000</v>
      </c>
      <c r="K10" s="28">
        <f>SUM(L10:O10)</f>
        <v>5000000</v>
      </c>
      <c r="L10" s="29">
        <v>0</v>
      </c>
      <c r="M10" s="29">
        <v>0</v>
      </c>
      <c r="N10" s="28">
        <f t="shared" ref="N10:N16" si="1">J10</f>
        <v>5000000</v>
      </c>
      <c r="O10" s="28">
        <v>0</v>
      </c>
      <c r="P10" s="30" t="s">
        <v>18</v>
      </c>
      <c r="Q10" s="34" t="s">
        <v>31</v>
      </c>
    </row>
    <row r="11" spans="1:17" s="72" customFormat="1" ht="32.25" customHeight="1" thickBot="1" x14ac:dyDescent="0.35">
      <c r="A11" s="65" t="s">
        <v>32</v>
      </c>
      <c r="B11" s="66"/>
      <c r="C11" s="67"/>
      <c r="D11" s="67"/>
      <c r="E11" s="68"/>
      <c r="F11" s="68"/>
      <c r="G11" s="68"/>
      <c r="H11" s="68"/>
      <c r="I11" s="68"/>
      <c r="J11" s="69">
        <f>SUM(J10:J10)</f>
        <v>5000000</v>
      </c>
      <c r="K11" s="69">
        <f t="shared" ref="K11:O11" si="2">SUM(K10:K10)</f>
        <v>5000000</v>
      </c>
      <c r="L11" s="69">
        <f t="shared" si="2"/>
        <v>0</v>
      </c>
      <c r="M11" s="69">
        <f t="shared" si="2"/>
        <v>0</v>
      </c>
      <c r="N11" s="69">
        <f t="shared" si="2"/>
        <v>5000000</v>
      </c>
      <c r="O11" s="69">
        <f t="shared" si="2"/>
        <v>0</v>
      </c>
      <c r="P11" s="70"/>
      <c r="Q11" s="71"/>
    </row>
    <row r="12" spans="1:17" s="4" customFormat="1" ht="88.5" customHeight="1" thickBot="1" x14ac:dyDescent="0.35">
      <c r="A12" s="13">
        <v>1</v>
      </c>
      <c r="B12" s="14" t="s">
        <v>40</v>
      </c>
      <c r="C12" s="15">
        <v>4802015665</v>
      </c>
      <c r="D12" s="11" t="s">
        <v>37</v>
      </c>
      <c r="E12" s="16" t="s">
        <v>21</v>
      </c>
      <c r="F12" s="17" t="s">
        <v>21</v>
      </c>
      <c r="G12" s="16" t="s">
        <v>21</v>
      </c>
      <c r="H12" s="18" t="s">
        <v>38</v>
      </c>
      <c r="I12" s="27" t="s">
        <v>39</v>
      </c>
      <c r="J12" s="28">
        <v>599067.07999999996</v>
      </c>
      <c r="K12" s="28">
        <f>SUM(L12:O12)</f>
        <v>599067.07999999996</v>
      </c>
      <c r="L12" s="29">
        <v>0</v>
      </c>
      <c r="M12" s="29">
        <v>0</v>
      </c>
      <c r="N12" s="28">
        <f t="shared" si="1"/>
        <v>599067.07999999996</v>
      </c>
      <c r="O12" s="28">
        <v>0</v>
      </c>
      <c r="P12" s="30" t="s">
        <v>18</v>
      </c>
      <c r="Q12" s="34" t="s">
        <v>31</v>
      </c>
    </row>
    <row r="13" spans="1:17" s="72" customFormat="1" ht="32.25" customHeight="1" thickBot="1" x14ac:dyDescent="0.35">
      <c r="A13" s="65" t="s">
        <v>32</v>
      </c>
      <c r="B13" s="66"/>
      <c r="C13" s="67"/>
      <c r="D13" s="67"/>
      <c r="E13" s="68"/>
      <c r="F13" s="68"/>
      <c r="G13" s="68"/>
      <c r="H13" s="68"/>
      <c r="I13" s="68"/>
      <c r="J13" s="69">
        <f>J12</f>
        <v>599067.07999999996</v>
      </c>
      <c r="K13" s="69">
        <f t="shared" ref="K13:O13" si="3">K12</f>
        <v>599067.07999999996</v>
      </c>
      <c r="L13" s="69">
        <f t="shared" si="3"/>
        <v>0</v>
      </c>
      <c r="M13" s="69">
        <f t="shared" si="3"/>
        <v>0</v>
      </c>
      <c r="N13" s="69">
        <f t="shared" si="3"/>
        <v>599067.07999999996</v>
      </c>
      <c r="O13" s="69">
        <f t="shared" si="3"/>
        <v>0</v>
      </c>
      <c r="P13" s="70"/>
      <c r="Q13" s="71"/>
    </row>
    <row r="14" spans="1:17" s="4" customFormat="1" ht="88.5" customHeight="1" thickBot="1" x14ac:dyDescent="0.35">
      <c r="A14" s="13">
        <v>1</v>
      </c>
      <c r="B14" s="14" t="s">
        <v>45</v>
      </c>
      <c r="C14" s="15">
        <v>4802015707</v>
      </c>
      <c r="D14" s="11" t="s">
        <v>46</v>
      </c>
      <c r="E14" s="16" t="s">
        <v>21</v>
      </c>
      <c r="F14" s="17" t="s">
        <v>21</v>
      </c>
      <c r="G14" s="16" t="s">
        <v>21</v>
      </c>
      <c r="H14" s="18" t="s">
        <v>47</v>
      </c>
      <c r="I14" s="27" t="s">
        <v>48</v>
      </c>
      <c r="J14" s="28">
        <v>350000</v>
      </c>
      <c r="K14" s="28">
        <f>SUM(L14:O14)</f>
        <v>350000</v>
      </c>
      <c r="L14" s="29">
        <v>0</v>
      </c>
      <c r="M14" s="29">
        <v>0</v>
      </c>
      <c r="N14" s="28">
        <v>350000</v>
      </c>
      <c r="O14" s="28">
        <v>0</v>
      </c>
      <c r="P14" s="30" t="s">
        <v>18</v>
      </c>
      <c r="Q14" s="34" t="s">
        <v>31</v>
      </c>
    </row>
    <row r="15" spans="1:17" s="72" customFormat="1" ht="32.25" customHeight="1" thickBot="1" x14ac:dyDescent="0.35">
      <c r="A15" s="65" t="s">
        <v>32</v>
      </c>
      <c r="B15" s="66"/>
      <c r="C15" s="67"/>
      <c r="D15" s="67"/>
      <c r="E15" s="68"/>
      <c r="F15" s="68"/>
      <c r="G15" s="68"/>
      <c r="H15" s="68"/>
      <c r="I15" s="68"/>
      <c r="J15" s="69">
        <f>J14</f>
        <v>350000</v>
      </c>
      <c r="K15" s="69">
        <f t="shared" ref="K15:O15" si="4">K14</f>
        <v>350000</v>
      </c>
      <c r="L15" s="69">
        <f t="shared" si="4"/>
        <v>0</v>
      </c>
      <c r="M15" s="69">
        <f t="shared" si="4"/>
        <v>0</v>
      </c>
      <c r="N15" s="69">
        <f t="shared" si="4"/>
        <v>350000</v>
      </c>
      <c r="O15" s="69">
        <f t="shared" si="4"/>
        <v>0</v>
      </c>
      <c r="P15" s="70"/>
      <c r="Q15" s="71"/>
    </row>
    <row r="16" spans="1:17" s="4" customFormat="1" ht="88.5" customHeight="1" thickBot="1" x14ac:dyDescent="0.35">
      <c r="A16" s="13">
        <v>1</v>
      </c>
      <c r="B16" s="14" t="s">
        <v>41</v>
      </c>
      <c r="C16" s="15">
        <v>4802015697</v>
      </c>
      <c r="D16" s="11" t="s">
        <v>42</v>
      </c>
      <c r="E16" s="16" t="s">
        <v>21</v>
      </c>
      <c r="F16" s="17" t="s">
        <v>21</v>
      </c>
      <c r="G16" s="16" t="s">
        <v>21</v>
      </c>
      <c r="H16" s="18" t="s">
        <v>43</v>
      </c>
      <c r="I16" s="27" t="s">
        <v>44</v>
      </c>
      <c r="J16" s="28">
        <v>193087.45</v>
      </c>
      <c r="K16" s="28">
        <f>SUM(L16:O16)</f>
        <v>193087.45</v>
      </c>
      <c r="L16" s="29">
        <v>0</v>
      </c>
      <c r="M16" s="29">
        <v>0</v>
      </c>
      <c r="N16" s="28">
        <f t="shared" si="1"/>
        <v>193087.45</v>
      </c>
      <c r="O16" s="28">
        <v>0</v>
      </c>
      <c r="P16" s="30" t="s">
        <v>18</v>
      </c>
      <c r="Q16" s="34" t="s">
        <v>31</v>
      </c>
    </row>
    <row r="17" spans="1:17" s="72" customFormat="1" ht="32.25" customHeight="1" thickBot="1" x14ac:dyDescent="0.35">
      <c r="A17" s="65" t="s">
        <v>32</v>
      </c>
      <c r="B17" s="66"/>
      <c r="C17" s="67"/>
      <c r="D17" s="67"/>
      <c r="E17" s="68"/>
      <c r="F17" s="68"/>
      <c r="G17" s="68"/>
      <c r="H17" s="68"/>
      <c r="I17" s="68"/>
      <c r="J17" s="69">
        <f>SUM(J16:J16)</f>
        <v>193087.45</v>
      </c>
      <c r="K17" s="69">
        <f t="shared" ref="K17:O17" si="5">SUM(K16:K16)</f>
        <v>193087.45</v>
      </c>
      <c r="L17" s="69">
        <f t="shared" si="5"/>
        <v>0</v>
      </c>
      <c r="M17" s="69">
        <f t="shared" si="5"/>
        <v>0</v>
      </c>
      <c r="N17" s="69">
        <f t="shared" si="5"/>
        <v>193087.45</v>
      </c>
      <c r="O17" s="69">
        <f t="shared" si="5"/>
        <v>0</v>
      </c>
      <c r="P17" s="70"/>
      <c r="Q17" s="71"/>
    </row>
    <row r="18" spans="1:17" s="79" customFormat="1" ht="47.25" customHeight="1" x14ac:dyDescent="0.25">
      <c r="A18" s="37" t="s">
        <v>49</v>
      </c>
      <c r="B18" s="73"/>
      <c r="C18" s="73"/>
      <c r="D18" s="73"/>
      <c r="E18" s="74"/>
      <c r="F18" s="74"/>
      <c r="G18" s="74"/>
      <c r="H18" s="75"/>
      <c r="I18" s="75"/>
      <c r="J18" s="76">
        <f>J9+J11+J13+J15+J17</f>
        <v>35599990.900000006</v>
      </c>
      <c r="K18" s="76">
        <f t="shared" ref="K18:O18" si="6">K9+K11+K13+K15+K17</f>
        <v>35599990.900000006</v>
      </c>
      <c r="L18" s="76">
        <f t="shared" si="6"/>
        <v>0</v>
      </c>
      <c r="M18" s="76">
        <f t="shared" si="6"/>
        <v>25795200</v>
      </c>
      <c r="N18" s="76">
        <f t="shared" si="6"/>
        <v>9804790.9000000004</v>
      </c>
      <c r="O18" s="76">
        <f t="shared" si="6"/>
        <v>0</v>
      </c>
      <c r="P18" s="77"/>
      <c r="Q18" s="78"/>
    </row>
    <row r="19" spans="1:17" s="79" customFormat="1" ht="47.25" customHeight="1" x14ac:dyDescent="0.25">
      <c r="A19" s="80" t="s">
        <v>33</v>
      </c>
      <c r="B19" s="81"/>
      <c r="C19" s="82"/>
      <c r="D19" s="81"/>
      <c r="E19" s="81"/>
      <c r="F19" s="81"/>
      <c r="G19" s="81"/>
      <c r="H19" s="81"/>
      <c r="I19" s="81"/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4"/>
      <c r="Q19" s="85"/>
    </row>
    <row r="20" spans="1:17" s="79" customFormat="1" ht="47.25" customHeight="1" x14ac:dyDescent="0.25">
      <c r="A20" s="86" t="s">
        <v>34</v>
      </c>
      <c r="B20" s="87"/>
      <c r="C20" s="88"/>
      <c r="D20" s="87"/>
      <c r="E20" s="87"/>
      <c r="F20" s="87"/>
      <c r="G20" s="87"/>
      <c r="H20" s="87"/>
      <c r="I20" s="87"/>
      <c r="J20" s="89">
        <f>SUM(J6:J8)</f>
        <v>29457836.370000001</v>
      </c>
      <c r="K20" s="89">
        <f t="shared" ref="K20:O20" si="7">SUM(K6:K8)</f>
        <v>29457836.370000001</v>
      </c>
      <c r="L20" s="89">
        <f t="shared" si="7"/>
        <v>0</v>
      </c>
      <c r="M20" s="89">
        <f t="shared" si="7"/>
        <v>25795200</v>
      </c>
      <c r="N20" s="89">
        <f t="shared" si="7"/>
        <v>3662636.37</v>
      </c>
      <c r="O20" s="89">
        <f t="shared" si="7"/>
        <v>0</v>
      </c>
      <c r="P20" s="90"/>
      <c r="Q20" s="91"/>
    </row>
    <row r="21" spans="1:17" s="79" customFormat="1" ht="47.25" customHeight="1" thickBot="1" x14ac:dyDescent="0.3">
      <c r="A21" s="36" t="s">
        <v>50</v>
      </c>
      <c r="B21" s="92"/>
      <c r="C21" s="92"/>
      <c r="D21" s="92"/>
      <c r="E21" s="92"/>
      <c r="F21" s="92"/>
      <c r="G21" s="92"/>
      <c r="H21" s="92"/>
      <c r="I21" s="92"/>
      <c r="J21" s="93">
        <f>J16+J14+J12+J10</f>
        <v>6142154.5299999993</v>
      </c>
      <c r="K21" s="93">
        <f t="shared" ref="K21:O21" si="8">K16+K14+K12+K10</f>
        <v>6142154.5299999993</v>
      </c>
      <c r="L21" s="93">
        <f t="shared" si="8"/>
        <v>0</v>
      </c>
      <c r="M21" s="93">
        <f t="shared" si="8"/>
        <v>0</v>
      </c>
      <c r="N21" s="93">
        <f t="shared" si="8"/>
        <v>6142154.5299999993</v>
      </c>
      <c r="O21" s="93">
        <f t="shared" si="8"/>
        <v>0</v>
      </c>
      <c r="P21" s="94"/>
      <c r="Q21" s="95"/>
    </row>
    <row r="22" spans="1:17" ht="161.44999999999999" customHeight="1" x14ac:dyDescent="0.25">
      <c r="A22" s="19"/>
      <c r="B22" s="20"/>
      <c r="C22" s="20"/>
      <c r="D22" s="20"/>
      <c r="E22" s="20"/>
      <c r="F22" s="20"/>
      <c r="G22" s="21"/>
      <c r="H22" s="21"/>
      <c r="I22" s="21"/>
      <c r="J22" s="31"/>
      <c r="K22" s="31"/>
    </row>
    <row r="23" spans="1:17" ht="43.15" customHeight="1" x14ac:dyDescent="0.25">
      <c r="A23" s="38"/>
      <c r="B23" s="38"/>
      <c r="C23" s="38"/>
      <c r="D23" s="39"/>
      <c r="E23" s="39"/>
      <c r="F23" s="39"/>
    </row>
    <row r="24" spans="1:17" ht="138.6" customHeight="1" x14ac:dyDescent="0.25">
      <c r="A24" s="22"/>
      <c r="B24" s="23"/>
      <c r="C24" s="23"/>
      <c r="D24" s="22"/>
      <c r="E24" s="22"/>
      <c r="F24" s="22"/>
    </row>
    <row r="25" spans="1:17" ht="43.15" customHeight="1" x14ac:dyDescent="0.25">
      <c r="A25" s="22"/>
      <c r="B25" s="23"/>
      <c r="C25" s="23"/>
      <c r="D25" s="22"/>
      <c r="E25" s="22"/>
      <c r="F25" s="22"/>
    </row>
    <row r="26" spans="1:17" ht="132" customHeight="1" x14ac:dyDescent="0.25">
      <c r="A26" s="22"/>
      <c r="B26" s="23"/>
      <c r="C26" s="23"/>
      <c r="D26" s="22"/>
      <c r="E26" s="22"/>
      <c r="F26" s="22"/>
    </row>
    <row r="27" spans="1:17" ht="43.15" customHeight="1" x14ac:dyDescent="0.25">
      <c r="A27" s="22"/>
      <c r="B27" s="23"/>
      <c r="C27" s="23"/>
      <c r="D27" s="22"/>
      <c r="E27" s="22"/>
      <c r="F27" s="22"/>
    </row>
    <row r="28" spans="1:17" ht="183.6" customHeight="1" x14ac:dyDescent="0.25">
      <c r="A28" s="22"/>
      <c r="B28" s="23"/>
      <c r="C28" s="23"/>
      <c r="D28" s="22"/>
      <c r="E28" s="22"/>
      <c r="F28" s="22"/>
    </row>
    <row r="29" spans="1:17" ht="189.6" customHeight="1" x14ac:dyDescent="0.25">
      <c r="A29" s="22"/>
      <c r="B29" s="23"/>
      <c r="C29" s="23"/>
      <c r="D29" s="22"/>
      <c r="E29" s="22"/>
      <c r="F29" s="22"/>
    </row>
    <row r="30" spans="1:17" ht="43.15" customHeight="1" x14ac:dyDescent="0.25">
      <c r="A30" s="22"/>
      <c r="B30" s="23"/>
      <c r="C30" s="23"/>
      <c r="D30" s="22"/>
      <c r="E30" s="22"/>
      <c r="F30" s="22"/>
    </row>
    <row r="31" spans="1:17" ht="101.45" customHeight="1" x14ac:dyDescent="0.25">
      <c r="A31" s="22"/>
      <c r="B31" s="23"/>
      <c r="C31" s="23"/>
      <c r="D31" s="22"/>
      <c r="E31" s="22"/>
      <c r="F31" s="22"/>
    </row>
    <row r="32" spans="1:17" ht="43.15" customHeight="1" x14ac:dyDescent="0.25">
      <c r="A32" s="22"/>
      <c r="B32" s="23"/>
      <c r="C32" s="23"/>
      <c r="D32" s="22"/>
      <c r="E32" s="22"/>
      <c r="F32" s="22"/>
    </row>
    <row r="33" spans="1:6" ht="150.6" customHeight="1" x14ac:dyDescent="0.25">
      <c r="A33" s="22"/>
      <c r="B33" s="23"/>
      <c r="C33" s="23"/>
      <c r="D33" s="22"/>
      <c r="E33" s="22"/>
      <c r="F33" s="22"/>
    </row>
    <row r="34" spans="1:6" ht="43.15" customHeight="1" x14ac:dyDescent="0.25">
      <c r="A34" s="22"/>
      <c r="B34" s="23"/>
      <c r="C34" s="23"/>
      <c r="D34" s="22"/>
      <c r="E34" s="22"/>
      <c r="F34" s="22"/>
    </row>
    <row r="35" spans="1:6" ht="156.6" customHeight="1" x14ac:dyDescent="0.25">
      <c r="A35" s="22"/>
      <c r="B35" s="23"/>
      <c r="C35" s="23"/>
      <c r="D35" s="22"/>
      <c r="E35" s="22"/>
      <c r="F35" s="22"/>
    </row>
    <row r="36" spans="1:6" ht="155.44999999999999" customHeight="1" x14ac:dyDescent="0.25">
      <c r="A36" s="22"/>
      <c r="B36" s="23"/>
      <c r="C36" s="23"/>
      <c r="D36" s="22"/>
      <c r="E36" s="22"/>
      <c r="F36" s="22"/>
    </row>
    <row r="37" spans="1:6" ht="151.9" customHeight="1" x14ac:dyDescent="0.25">
      <c r="A37" s="22"/>
      <c r="B37" s="23"/>
      <c r="C37" s="23"/>
      <c r="D37" s="22"/>
      <c r="E37" s="22"/>
      <c r="F37" s="22"/>
    </row>
    <row r="38" spans="1:6" ht="156" customHeight="1" x14ac:dyDescent="0.25">
      <c r="A38" s="22"/>
      <c r="B38" s="23"/>
      <c r="C38" s="23"/>
      <c r="D38" s="22"/>
      <c r="E38" s="22"/>
      <c r="F38" s="22"/>
    </row>
    <row r="39" spans="1:6" ht="90" customHeight="1" x14ac:dyDescent="0.25">
      <c r="A39" s="22"/>
      <c r="B39" s="23"/>
      <c r="C39" s="23"/>
      <c r="D39" s="22"/>
      <c r="E39" s="22"/>
      <c r="F39" s="22"/>
    </row>
    <row r="40" spans="1:6" ht="90" customHeight="1" x14ac:dyDescent="0.25">
      <c r="A40" s="22"/>
      <c r="B40" s="23"/>
      <c r="C40" s="23"/>
      <c r="D40" s="22"/>
      <c r="E40" s="22"/>
      <c r="F40" s="22"/>
    </row>
    <row r="41" spans="1:6" ht="90" customHeight="1" x14ac:dyDescent="0.25">
      <c r="A41" s="22"/>
      <c r="B41" s="23"/>
      <c r="C41" s="23"/>
      <c r="D41" s="22"/>
      <c r="E41" s="22"/>
      <c r="F41" s="22"/>
    </row>
    <row r="42" spans="1:6" ht="90" customHeight="1" x14ac:dyDescent="0.25">
      <c r="A42" s="22"/>
      <c r="B42" s="23"/>
      <c r="C42" s="23"/>
      <c r="D42" s="22"/>
      <c r="E42" s="22"/>
      <c r="F42" s="22"/>
    </row>
    <row r="43" spans="1:6" ht="90" customHeight="1" x14ac:dyDescent="0.25">
      <c r="A43" s="22"/>
      <c r="B43" s="23"/>
      <c r="C43" s="23"/>
      <c r="D43" s="22"/>
      <c r="E43" s="22"/>
      <c r="F43" s="22"/>
    </row>
    <row r="44" spans="1:6" ht="90" customHeight="1" x14ac:dyDescent="0.25">
      <c r="A44" s="22"/>
      <c r="B44" s="23"/>
      <c r="C44" s="23"/>
      <c r="D44" s="22"/>
      <c r="E44" s="22"/>
      <c r="F44" s="22"/>
    </row>
    <row r="45" spans="1:6" ht="90" customHeight="1" x14ac:dyDescent="0.25">
      <c r="A45" s="22"/>
      <c r="B45" s="23"/>
      <c r="C45" s="23"/>
      <c r="D45" s="22"/>
      <c r="E45" s="22"/>
      <c r="F45" s="22"/>
    </row>
    <row r="46" spans="1:6" ht="90" customHeight="1" x14ac:dyDescent="0.25">
      <c r="A46" s="22"/>
      <c r="B46" s="23"/>
      <c r="C46" s="23"/>
      <c r="D46" s="22"/>
      <c r="E46" s="22"/>
      <c r="F46" s="22"/>
    </row>
    <row r="47" spans="1:6" ht="90" customHeight="1" x14ac:dyDescent="0.25">
      <c r="A47" s="22"/>
      <c r="B47" s="23"/>
      <c r="C47" s="23"/>
      <c r="D47" s="22"/>
      <c r="E47" s="22"/>
      <c r="F47" s="22"/>
    </row>
    <row r="48" spans="1:6" ht="90" customHeight="1" x14ac:dyDescent="0.25">
      <c r="A48" s="22"/>
      <c r="B48" s="23"/>
      <c r="C48" s="23"/>
      <c r="D48" s="22"/>
      <c r="E48" s="22"/>
      <c r="F48" s="22"/>
    </row>
    <row r="49" spans="1:6" ht="90" customHeight="1" x14ac:dyDescent="0.25">
      <c r="A49" s="22"/>
      <c r="B49" s="23"/>
      <c r="C49" s="23"/>
      <c r="D49" s="22"/>
      <c r="E49" s="22"/>
      <c r="F49" s="22"/>
    </row>
    <row r="50" spans="1:6" ht="90" customHeight="1" x14ac:dyDescent="0.25">
      <c r="A50" s="22"/>
      <c r="B50" s="23"/>
      <c r="C50" s="23"/>
      <c r="D50" s="22"/>
      <c r="E50" s="22"/>
      <c r="F50" s="22"/>
    </row>
    <row r="51" spans="1:6" ht="90" customHeight="1" x14ac:dyDescent="0.25">
      <c r="A51" s="22"/>
      <c r="B51" s="23"/>
      <c r="C51" s="23"/>
      <c r="D51" s="22"/>
      <c r="E51" s="22"/>
      <c r="F51" s="22"/>
    </row>
    <row r="52" spans="1:6" ht="43.15" customHeight="1" x14ac:dyDescent="0.25"/>
    <row r="53" spans="1:6" ht="195" customHeight="1" x14ac:dyDescent="0.25"/>
    <row r="54" spans="1:6" ht="243.6" customHeight="1" x14ac:dyDescent="0.25"/>
    <row r="55" spans="1:6" ht="43.15" customHeight="1" x14ac:dyDescent="0.25"/>
    <row r="56" spans="1:6" ht="60" customHeight="1" x14ac:dyDescent="0.25"/>
    <row r="57" spans="1:6" ht="60" customHeight="1" x14ac:dyDescent="0.25"/>
    <row r="58" spans="1:6" ht="60" customHeight="1" x14ac:dyDescent="0.25"/>
    <row r="59" spans="1:6" ht="60" customHeight="1" x14ac:dyDescent="0.25"/>
    <row r="60" spans="1:6" ht="60" customHeight="1" x14ac:dyDescent="0.25"/>
    <row r="61" spans="1:6" ht="60" customHeight="1" x14ac:dyDescent="0.25"/>
    <row r="62" spans="1:6" ht="60" customHeight="1" x14ac:dyDescent="0.25"/>
    <row r="63" spans="1:6" ht="156" customHeight="1" x14ac:dyDescent="0.25"/>
    <row r="64" spans="1:6" ht="60" customHeight="1" x14ac:dyDescent="0.25"/>
    <row r="65" ht="43.15" customHeight="1" x14ac:dyDescent="0.25"/>
    <row r="66" ht="100.15" customHeight="1" x14ac:dyDescent="0.25"/>
    <row r="67" ht="100.15" customHeight="1" x14ac:dyDescent="0.25"/>
    <row r="68" ht="100.15" customHeight="1" x14ac:dyDescent="0.25"/>
    <row r="69" ht="100.15" customHeight="1" x14ac:dyDescent="0.25"/>
    <row r="70" ht="43.15" customHeight="1" x14ac:dyDescent="0.25"/>
    <row r="71" ht="87.6" customHeight="1" x14ac:dyDescent="0.25"/>
    <row r="72" ht="87.6" customHeight="1" x14ac:dyDescent="0.25"/>
    <row r="73" ht="87.6" customHeight="1" x14ac:dyDescent="0.25"/>
    <row r="74" ht="43.15" customHeight="1" x14ac:dyDescent="0.25"/>
    <row r="75" ht="217.15" customHeight="1" x14ac:dyDescent="0.25"/>
    <row r="76" ht="325.14999999999998" customHeight="1" x14ac:dyDescent="0.25"/>
    <row r="77" ht="43.15" customHeight="1" x14ac:dyDescent="0.25"/>
    <row r="78" ht="118.15" customHeight="1" x14ac:dyDescent="0.25"/>
    <row r="79" ht="43.15" customHeight="1" x14ac:dyDescent="0.25"/>
    <row r="80" ht="80.45" customHeight="1" x14ac:dyDescent="0.25"/>
    <row r="81" spans="18:18" ht="43.15" customHeight="1" x14ac:dyDescent="0.25"/>
    <row r="82" spans="18:18" ht="60" customHeight="1" x14ac:dyDescent="0.25"/>
    <row r="83" spans="18:18" ht="43.15" customHeight="1" x14ac:dyDescent="0.25"/>
    <row r="84" spans="18:18" ht="112.15" customHeight="1" x14ac:dyDescent="0.25"/>
    <row r="85" spans="18:18" ht="43.15" customHeight="1" x14ac:dyDescent="0.25"/>
    <row r="86" spans="18:18" x14ac:dyDescent="0.25">
      <c r="R86" s="35"/>
    </row>
    <row r="89" spans="18:18" ht="30" customHeight="1" x14ac:dyDescent="0.25"/>
  </sheetData>
  <mergeCells count="26">
    <mergeCell ref="N1:Q1"/>
    <mergeCell ref="J3:J4"/>
    <mergeCell ref="P3:P4"/>
    <mergeCell ref="Q3:Q4"/>
    <mergeCell ref="A11:B11"/>
    <mergeCell ref="A15:B15"/>
    <mergeCell ref="F3:F4"/>
    <mergeCell ref="G3:G4"/>
    <mergeCell ref="H3:H4"/>
    <mergeCell ref="I3:I4"/>
    <mergeCell ref="A13:B13"/>
    <mergeCell ref="A17:B17"/>
    <mergeCell ref="A18:D18"/>
    <mergeCell ref="A23:C23"/>
    <mergeCell ref="D23:F23"/>
    <mergeCell ref="A2:Q2"/>
    <mergeCell ref="K3:O3"/>
    <mergeCell ref="A5:Q5"/>
    <mergeCell ref="A9:B9"/>
    <mergeCell ref="A3:A4"/>
    <mergeCell ref="B3:B4"/>
    <mergeCell ref="B6:B8"/>
    <mergeCell ref="C3:C4"/>
    <mergeCell ref="C6:C8"/>
    <mergeCell ref="D3:D4"/>
    <mergeCell ref="E3:E4"/>
  </mergeCells>
  <pageMargins left="0.25" right="0.25" top="0.75" bottom="0.75" header="0.3" footer="0.3"/>
  <pageSetup paperSize="9" scale="2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ColWidth="9" defaultRowHeight="15" x14ac:dyDescent="0.25"/>
  <cols>
    <col min="2" max="2" width="26.7109375" customWidth="1"/>
  </cols>
  <sheetData>
    <row r="2" spans="2:2" ht="15.75" x14ac:dyDescent="0.25">
      <c r="B2" s="1" t="s">
        <v>35</v>
      </c>
    </row>
    <row r="3" spans="2:2" ht="31.5" x14ac:dyDescent="0.25">
      <c r="B3" s="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2022-02-17T06:28:00Z</cp:lastPrinted>
  <dcterms:created xsi:type="dcterms:W3CDTF">2021-07-02T07:35:00Z</dcterms:created>
  <dcterms:modified xsi:type="dcterms:W3CDTF">2026-04-10T08:04:53Z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6E6068CD44CF4662AF70A38686DA2D4E</vt:lpwstr>
  </property>
  <property fmtid="{D5CDD505-2E9C-101B-9397-08002B2CF9AE}" pid="3" name="KSOProductBuildVer">
    <vt:lpwstr>1049-12.2.0.23196</vt:lpwstr>
  </property>
</Properties>
</file>