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 и СЗ_2026\Апрель\03.04.2026\На Сайт\"/>
    </mc:Choice>
  </mc:AlternateContent>
  <xr:revisionPtr revIDLastSave="0" documentId="13_ncr:1_{F8C52B50-7688-4888-9A41-C090978FAD55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АПРЕЛЬ_ЦЗ" sheetId="1" r:id="rId1"/>
    <sheet name="Лист2" sheetId="4" state="hidden" r:id="rId2"/>
  </sheets>
  <definedNames>
    <definedName name="_xlnm._FilterDatabase" localSheetId="0" hidden="1">АПРЕЛЬ_ЦЗ!$4:$16</definedName>
    <definedName name="_xlnm.Print_Area" localSheetId="0">АПРЕЛЬ_ЦЗ!$A$1:$Q$23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8" i="1" l="1"/>
  <c r="K19" i="1" s="1"/>
  <c r="K17" i="1"/>
  <c r="K15" i="1"/>
  <c r="K13" i="1"/>
  <c r="K11" i="1"/>
  <c r="K9" i="1"/>
  <c r="K8" i="1"/>
  <c r="K6" i="1"/>
  <c r="M23" i="1" l="1"/>
  <c r="N23" i="1"/>
  <c r="O23" i="1"/>
  <c r="L23" i="1"/>
  <c r="O14" i="1"/>
  <c r="N14" i="1"/>
  <c r="M14" i="1"/>
  <c r="L14" i="1"/>
  <c r="J13" i="1"/>
  <c r="J14" i="1" l="1"/>
  <c r="K14" i="1"/>
  <c r="L19" i="1"/>
  <c r="M19" i="1"/>
  <c r="N19" i="1"/>
  <c r="O19" i="1"/>
  <c r="K23" i="1"/>
  <c r="L16" i="1"/>
  <c r="M16" i="1"/>
  <c r="N16" i="1"/>
  <c r="O16" i="1"/>
  <c r="K16" i="1"/>
  <c r="L12" i="1"/>
  <c r="M12" i="1"/>
  <c r="N12" i="1"/>
  <c r="O12" i="1"/>
  <c r="K12" i="1"/>
  <c r="L10" i="1"/>
  <c r="M10" i="1"/>
  <c r="N10" i="1"/>
  <c r="O10" i="1"/>
  <c r="J10" i="1"/>
  <c r="L7" i="1"/>
  <c r="M7" i="1"/>
  <c r="N7" i="1"/>
  <c r="O7" i="1"/>
  <c r="K7" i="1"/>
  <c r="M20" i="1" l="1"/>
  <c r="N20" i="1"/>
  <c r="O20" i="1"/>
  <c r="L20" i="1"/>
  <c r="K10" i="1"/>
  <c r="M22" i="1"/>
  <c r="O22" i="1"/>
  <c r="L22" i="1"/>
  <c r="J18" i="1"/>
  <c r="K22" i="1" l="1"/>
  <c r="K20" i="1" s="1"/>
  <c r="J17" i="1"/>
  <c r="O21" i="1"/>
  <c r="N21" i="1"/>
  <c r="M21" i="1"/>
  <c r="L21" i="1"/>
  <c r="K21" i="1"/>
  <c r="J21" i="1"/>
  <c r="J15" i="1"/>
  <c r="J6" i="1"/>
  <c r="J7" i="1" s="1"/>
  <c r="J16" i="1" l="1"/>
  <c r="J20" i="1" s="1"/>
  <c r="J23" i="1"/>
  <c r="J19" i="1"/>
  <c r="J11" i="1"/>
  <c r="J12" i="1" s="1"/>
</calcChain>
</file>

<file path=xl/sharedStrings.xml><?xml version="1.0" encoding="utf-8"?>
<sst xmlns="http://schemas.openxmlformats.org/spreadsheetml/2006/main" count="103" uniqueCount="56">
  <si>
    <t>№ п/п</t>
  </si>
  <si>
    <t>Наименование национального проекта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</si>
  <si>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</si>
  <si>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</si>
  <si>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</si>
  <si>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</si>
  <si>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</si>
  <si>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</si>
  <si>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</si>
  <si>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</si>
  <si>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</si>
  <si>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</si>
  <si>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федеральный бюджет,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</si>
  <si>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</si>
  <si>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</si>
  <si>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</si>
  <si>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</si>
  <si>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-</t>
  </si>
  <si>
    <t>0 закупка в рамках нац.проектов</t>
  </si>
  <si>
    <t>областной 
бюджет, руб.</t>
  </si>
  <si>
    <t>местный 
бюджет, руб.</t>
  </si>
  <si>
    <t>Всего 1 закупка</t>
  </si>
  <si>
    <t>Согласовано                                                                                                                                                                                                                                                                                                                                                                                                                                                                                                                                                                Начальник МКУ "Центр компетенции в сфере бухгалтерского учета и муниципального заказа Добринского муниципального района"                                         
Нестерова В.М.</t>
  </si>
  <si>
    <t>Наименование 
заказчика</t>
  </si>
  <si>
    <t>эл. аукцион</t>
  </si>
  <si>
    <t>эл.аукцион</t>
  </si>
  <si>
    <t xml:space="preserve"> 
263480400411548040100100080000000244</t>
  </si>
  <si>
    <t>42.11</t>
  </si>
  <si>
    <t>Богородицкитй теротдел</t>
  </si>
  <si>
    <t>Добринский территориальный отдел</t>
  </si>
  <si>
    <t>Ямочный ремонт дорог местного значения Добринского территориального отдела</t>
  </si>
  <si>
    <t>Выполнение работ по нанесению горизонтальной дорожной разметки краской на улично-дорожной сети п. Добринка в 2026 году</t>
  </si>
  <si>
    <t>Всего 2 закупки</t>
  </si>
  <si>
    <t>МБОУ СОШ №2 п.Добринка</t>
  </si>
  <si>
    <t>Услуги по обеспечению учащихся горячим питанием в летнем лагере</t>
  </si>
  <si>
    <t>263480400485248040100100010005629244</t>
  </si>
  <si>
    <t>56.29</t>
  </si>
  <si>
    <t>апрель</t>
  </si>
  <si>
    <t>МБОУ "Лицей №1" п. Добринка</t>
  </si>
  <si>
    <t>263480400412248040100100060005629244</t>
  </si>
  <si>
    <t>Поставка контейнеров для твердых бытовых отходов</t>
  </si>
  <si>
    <t xml:space="preserve"> 
263480400299048040100100120002920244</t>
  </si>
  <si>
    <t>29.20</t>
  </si>
  <si>
    <t>Выполнение работ по ремонту автомобильной дороги</t>
  </si>
  <si>
    <t>263480400299048040100100080004211243</t>
  </si>
  <si>
    <t>0 закупок в рамках гос.программы</t>
  </si>
  <si>
    <t>Ямочный ремонт автомобильных дорог из асфальтобетона в Богородицком территориальном отделе по ул. Богородицкая, ул. Строителей, ул. Ольговская, ул. Благодатная, ул. Вокзальная, ул. Вишневая, ул. Свободы</t>
  </si>
  <si>
    <t>Администрация Добринского муниципального округа</t>
  </si>
  <si>
    <t>Поставка канцелярских товаров</t>
  </si>
  <si>
    <t>263480201448548020100100190010000244</t>
  </si>
  <si>
    <t>25.99</t>
  </si>
  <si>
    <t>февраль</t>
  </si>
  <si>
    <t>МБУ "Центр по обслуживанию муниципальных учреждений и органов местного самоуправления"</t>
  </si>
  <si>
    <t>Итого 8 закупок для 6 заказчиков, в т.ч.</t>
  </si>
  <si>
    <t>8 закупок, относящихся к категории "Прочие"</t>
  </si>
  <si>
    <r>
      <t xml:space="preserve">График централизованного определения поставщика (подрядчика, исполнителя) закупок товаров (работ, услуг) на апрель 2026 года, 
осуществляемого МКУ "Центр компетенции в сфере бухгалтерского учета и муниципального заказа Добринского муниципального района" 
по состоянию на 03.04.2026 года
</t>
    </r>
    <r>
      <rPr>
        <b/>
        <i/>
        <sz val="24"/>
        <color indexed="10"/>
        <rFont val="Times New Roman"/>
        <family val="1"/>
        <charset val="204"/>
      </rPr>
      <t>(версия 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</si>
</sst>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sz val="24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</font>
    <font>
      <b/>
      <i/>
      <sz val="24"/>
      <color indexed="1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2" fontId="9" fillId="0" borderId="20">
      <alignment horizontal="center" vertical="center" shrinkToFit="1"/>
    </xf>
    <xf numFmtId="49" fontId="9" fillId="0" borderId="20">
      <alignment horizontal="center" vertical="center" wrapText="1"/>
    </xf>
    <xf numFmtId="0" fontId="9" fillId="0" borderId="20">
      <alignment horizontal="center" vertical="center" wrapText="1"/>
    </xf>
    <xf numFmtId="2" fontId="9" fillId="0" borderId="20">
      <alignment horizontal="center" vertical="center" wrapText="1"/>
    </xf>
    <xf numFmtId="0" fontId="10" fillId="0" borderId="0"/>
    <xf numFmtId="164" fontId="3" fillId="0" borderId="0" applyFont="0" applyFill="0" applyBorder="0" applyAlignment="0" applyProtection="0"/>
  </cellStyleXfs>
  <cellXfs count="101">
    <xf numFmtId="0" fontId="0" fillId="0" borderId="0" xfId="0"/>
    <xf numFmtId="0" fontId="11" fillId="0" borderId="0" xfId="0" applyFont="1"/>
    <xf numFmtId="0" fontId="11" fillId="0" borderId="0" xfId="0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2" borderId="1" xfId="0" applyFont="1" applyFill="1" applyBorder="1" applyAlignment="1">
      <alignment vertical="center"/>
    </xf>
    <xf numFmtId="0" fontId="14" fillId="2" borderId="2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vertical="center"/>
    </xf>
    <xf numFmtId="0" fontId="15" fillId="3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vertical="center"/>
    </xf>
    <xf numFmtId="4" fontId="14" fillId="2" borderId="2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vertical="center"/>
    </xf>
    <xf numFmtId="4" fontId="15" fillId="3" borderId="2" xfId="0" applyNumberFormat="1" applyFont="1" applyFill="1" applyBorder="1" applyAlignment="1">
      <alignment horizontal="center" vertical="center"/>
    </xf>
    <xf numFmtId="4" fontId="11" fillId="2" borderId="2" xfId="0" applyNumberFormat="1" applyFont="1" applyFill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4" fontId="11" fillId="0" borderId="4" xfId="0" applyNumberFormat="1" applyFont="1" applyBorder="1" applyAlignment="1">
      <alignment horizontal="center" vertical="center"/>
    </xf>
    <xf numFmtId="4" fontId="11" fillId="0" borderId="5" xfId="0" applyNumberFormat="1" applyFont="1" applyBorder="1" applyAlignment="1">
      <alignment horizontal="center" vertical="center"/>
    </xf>
    <xf numFmtId="0" fontId="11" fillId="4" borderId="0" xfId="0" applyFont="1" applyFill="1"/>
    <xf numFmtId="0" fontId="11" fillId="0" borderId="0" xfId="0" applyFont="1" applyAlignment="1">
      <alignment horizontal="center" vertical="center"/>
    </xf>
    <xf numFmtId="4" fontId="16" fillId="5" borderId="2" xfId="0" applyNumberFormat="1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right" vertical="center" wrapText="1"/>
    </xf>
    <xf numFmtId="4" fontId="1" fillId="6" borderId="6" xfId="0" applyNumberFormat="1" applyFont="1" applyFill="1" applyBorder="1" applyAlignment="1">
      <alignment horizontal="center" vertical="center" wrapText="1"/>
    </xf>
    <xf numFmtId="4" fontId="11" fillId="6" borderId="6" xfId="0" applyNumberFormat="1" applyFont="1" applyFill="1" applyBorder="1" applyAlignment="1">
      <alignment horizontal="center" vertical="center"/>
    </xf>
    <xf numFmtId="4" fontId="11" fillId="6" borderId="7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19" fillId="0" borderId="0" xfId="0" applyNumberFormat="1" applyFont="1" applyAlignment="1">
      <alignment horizontal="left" vertical="center" wrapText="1"/>
    </xf>
    <xf numFmtId="4" fontId="18" fillId="4" borderId="3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49" fontId="18" fillId="4" borderId="2" xfId="0" applyNumberFormat="1" applyFont="1" applyFill="1" applyBorder="1" applyAlignment="1">
      <alignment horizontal="center" vertical="center" wrapText="1"/>
    </xf>
    <xf numFmtId="4" fontId="18" fillId="4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165" fontId="5" fillId="5" borderId="24" xfId="0" applyNumberFormat="1" applyFont="1" applyFill="1" applyBorder="1" applyAlignment="1">
      <alignment vertical="center" wrapText="1"/>
    </xf>
    <xf numFmtId="165" fontId="5" fillId="5" borderId="24" xfId="0" applyNumberFormat="1" applyFont="1" applyFill="1" applyBorder="1" applyAlignment="1">
      <alignment horizontal="center" vertical="center" wrapText="1"/>
    </xf>
    <xf numFmtId="4" fontId="5" fillId="5" borderId="24" xfId="0" applyNumberFormat="1" applyFont="1" applyFill="1" applyBorder="1" applyAlignment="1">
      <alignment horizontal="center" vertical="center" wrapText="1"/>
    </xf>
    <xf numFmtId="0" fontId="5" fillId="5" borderId="24" xfId="0" applyFont="1" applyFill="1" applyBorder="1"/>
    <xf numFmtId="0" fontId="5" fillId="5" borderId="26" xfId="0" applyFont="1" applyFill="1" applyBorder="1"/>
    <xf numFmtId="0" fontId="6" fillId="4" borderId="2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18" fillId="4" borderId="30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49" fontId="18" fillId="4" borderId="30" xfId="0" applyNumberFormat="1" applyFont="1" applyFill="1" applyBorder="1" applyAlignment="1">
      <alignment horizontal="center" vertical="center" wrapText="1"/>
    </xf>
    <xf numFmtId="4" fontId="18" fillId="4" borderId="30" xfId="0" applyNumberFormat="1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49" fontId="6" fillId="4" borderId="24" xfId="0" applyNumberFormat="1" applyFont="1" applyFill="1" applyBorder="1" applyAlignment="1">
      <alignment horizontal="center" vertical="center" wrapText="1"/>
    </xf>
    <xf numFmtId="4" fontId="6" fillId="4" borderId="24" xfId="0" applyNumberFormat="1" applyFont="1" applyFill="1" applyBorder="1" applyAlignment="1">
      <alignment horizontal="center" vertical="center" wrapText="1"/>
    </xf>
    <xf numFmtId="4" fontId="6" fillId="4" borderId="26" xfId="0" applyNumberFormat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49" fontId="6" fillId="4" borderId="6" xfId="0" applyNumberFormat="1" applyFont="1" applyFill="1" applyBorder="1" applyAlignment="1">
      <alignment horizontal="center" vertical="center" wrapText="1"/>
    </xf>
    <xf numFmtId="4" fontId="6" fillId="4" borderId="6" xfId="0" applyNumberFormat="1" applyFont="1" applyFill="1" applyBorder="1" applyAlignment="1">
      <alignment horizontal="center" vertical="center" wrapText="1"/>
    </xf>
    <xf numFmtId="4" fontId="6" fillId="4" borderId="7" xfId="0" applyNumberFormat="1" applyFont="1" applyFill="1" applyBorder="1" applyAlignment="1">
      <alignment horizontal="center" vertical="center" wrapText="1"/>
    </xf>
    <xf numFmtId="4" fontId="6" fillId="4" borderId="4" xfId="0" applyNumberFormat="1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49" fontId="18" fillId="4" borderId="4" xfId="0" applyNumberFormat="1" applyFont="1" applyFill="1" applyBorder="1" applyAlignment="1">
      <alignment horizontal="center" vertical="center" wrapText="1"/>
    </xf>
    <xf numFmtId="4" fontId="18" fillId="4" borderId="4" xfId="0" applyNumberFormat="1" applyFont="1" applyFill="1" applyBorder="1" applyAlignment="1">
      <alignment horizontal="center" vertical="center" wrapText="1"/>
    </xf>
    <xf numFmtId="4" fontId="18" fillId="4" borderId="5" xfId="0" applyNumberFormat="1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4" fontId="18" fillId="4" borderId="3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4" borderId="2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165" fontId="5" fillId="5" borderId="27" xfId="0" applyNumberFormat="1" applyFont="1" applyFill="1" applyBorder="1" applyAlignment="1">
      <alignment horizontal="left" vertical="center" wrapText="1"/>
    </xf>
    <xf numFmtId="165" fontId="5" fillId="5" borderId="28" xfId="0" applyNumberFormat="1" applyFont="1" applyFill="1" applyBorder="1" applyAlignment="1">
      <alignment horizontal="left" vertical="center" wrapText="1"/>
    </xf>
    <xf numFmtId="4" fontId="16" fillId="5" borderId="13" xfId="0" applyNumberFormat="1" applyFont="1" applyFill="1" applyBorder="1" applyAlignment="1">
      <alignment horizontal="center" vertical="center" wrapText="1"/>
    </xf>
    <xf numFmtId="4" fontId="16" fillId="5" borderId="14" xfId="0" applyNumberFormat="1" applyFont="1" applyFill="1" applyBorder="1" applyAlignment="1">
      <alignment horizontal="center" vertical="center" wrapText="1"/>
    </xf>
    <xf numFmtId="4" fontId="16" fillId="5" borderId="15" xfId="0" applyNumberFormat="1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49" fontId="16" fillId="5" borderId="10" xfId="0" applyNumberFormat="1" applyFont="1" applyFill="1" applyBorder="1" applyAlignment="1">
      <alignment horizontal="center" vertical="center" wrapText="1"/>
    </xf>
    <xf numFmtId="49" fontId="16" fillId="5" borderId="17" xfId="0" applyNumberFormat="1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4" fontId="16" fillId="5" borderId="10" xfId="0" applyNumberFormat="1" applyFont="1" applyFill="1" applyBorder="1" applyAlignment="1">
      <alignment horizontal="center" vertical="center" wrapText="1"/>
    </xf>
    <xf numFmtId="4" fontId="16" fillId="5" borderId="17" xfId="0" applyNumberFormat="1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4" fontId="19" fillId="0" borderId="0" xfId="0" applyNumberFormat="1" applyFont="1" applyAlignment="1">
      <alignment horizontal="left" vertical="center" wrapText="1"/>
    </xf>
    <xf numFmtId="0" fontId="0" fillId="0" borderId="0" xfId="0"/>
    <xf numFmtId="0" fontId="17" fillId="0" borderId="18" xfId="0" applyFont="1" applyBorder="1" applyAlignment="1">
      <alignment horizontal="center" vertical="center" wrapText="1"/>
    </xf>
    <xf numFmtId="4" fontId="16" fillId="5" borderId="11" xfId="0" applyNumberFormat="1" applyFont="1" applyFill="1" applyBorder="1" applyAlignment="1">
      <alignment horizontal="center" vertical="center" wrapText="1"/>
    </xf>
    <xf numFmtId="4" fontId="16" fillId="5" borderId="19" xfId="0" applyNumberFormat="1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left" vertical="center" wrapText="1"/>
    </xf>
    <xf numFmtId="0" fontId="17" fillId="6" borderId="6" xfId="0" applyFont="1" applyFill="1" applyBorder="1" applyAlignment="1">
      <alignment horizontal="left" vertical="center" wrapText="1"/>
    </xf>
  </cellXfs>
  <cellStyles count="7">
    <cellStyle name="xl191" xfId="1" xr:uid="{00000000-0005-0000-0000-000000000000}"/>
    <cellStyle name="xl198" xfId="2" xr:uid="{00000000-0005-0000-0000-000001000000}"/>
    <cellStyle name="xl199" xfId="3" xr:uid="{00000000-0005-0000-0000-000002000000}"/>
    <cellStyle name="xl200" xfId="4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"/>
  <sheetViews>
    <sheetView tabSelected="1" zoomScale="50" zoomScaleNormal="50" zoomScaleSheetLayoutView="40" workbookViewId="0">
      <pane ySplit="4" topLeftCell="A5" activePane="bottomLeft" state="frozen"/>
      <selection pane="bottomLeft" activeCell="D18" sqref="D18"/>
    </sheetView>
  </sheetViews>
  <sheetFormatPr defaultRowHeight="15" x14ac:dyDescent="0.25"/>
  <cols>
    <col min="1" max="1" width="7.42578125" style="22" customWidth="1"/>
    <col min="2" max="2" width="41.42578125" style="5" customWidth="1"/>
    <col min="3" max="3" width="18.42578125" style="5" customWidth="1"/>
    <col min="4" max="4" width="81.5703125" style="22" customWidth="1"/>
    <col min="5" max="6" width="32.5703125" style="22" customWidth="1"/>
    <col min="7" max="7" width="32.5703125" style="2" customWidth="1"/>
    <col min="8" max="8" width="53.42578125" style="3" customWidth="1"/>
    <col min="9" max="9" width="37.28515625" style="22" customWidth="1"/>
    <col min="10" max="10" width="33.5703125" style="4" customWidth="1"/>
    <col min="11" max="11" width="35.5703125" style="4" customWidth="1"/>
    <col min="12" max="13" width="30.140625" style="4" customWidth="1"/>
    <col min="14" max="14" width="35.5703125" style="4" customWidth="1"/>
    <col min="15" max="15" width="30.140625" style="4" customWidth="1"/>
    <col min="16" max="16" width="28" style="4" hidden="1" customWidth="1"/>
    <col min="17" max="17" width="24.5703125" style="4" customWidth="1"/>
    <col min="18" max="18" width="16.28515625" style="1" bestFit="1" customWidth="1"/>
    <col min="19" max="16384" width="9.140625" style="1"/>
  </cols>
  <sheetData>
    <row r="1" spans="1:17" ht="139.5" customHeight="1" x14ac:dyDescent="0.25">
      <c r="M1" s="32"/>
      <c r="N1" s="90" t="s">
        <v>22</v>
      </c>
      <c r="O1" s="91"/>
      <c r="P1" s="91"/>
      <c r="Q1" s="91"/>
    </row>
    <row r="2" spans="1:17" ht="138" customHeight="1" thickBot="1" x14ac:dyDescent="0.3">
      <c r="A2" s="92" t="s">
        <v>55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</row>
    <row r="3" spans="1:17" ht="67.900000000000006" customHeight="1" x14ac:dyDescent="0.25">
      <c r="A3" s="80" t="s">
        <v>0</v>
      </c>
      <c r="B3" s="84" t="s">
        <v>23</v>
      </c>
      <c r="C3" s="84" t="s">
        <v>8</v>
      </c>
      <c r="D3" s="84" t="s">
        <v>15</v>
      </c>
      <c r="E3" s="84" t="s">
        <v>1</v>
      </c>
      <c r="F3" s="84" t="s">
        <v>5</v>
      </c>
      <c r="G3" s="84" t="s">
        <v>6</v>
      </c>
      <c r="H3" s="82" t="s">
        <v>2</v>
      </c>
      <c r="I3" s="84" t="s">
        <v>3</v>
      </c>
      <c r="J3" s="86" t="s">
        <v>4</v>
      </c>
      <c r="K3" s="77" t="s">
        <v>14</v>
      </c>
      <c r="L3" s="78"/>
      <c r="M3" s="78"/>
      <c r="N3" s="78"/>
      <c r="O3" s="79"/>
      <c r="P3" s="86" t="s">
        <v>7</v>
      </c>
      <c r="Q3" s="93" t="s">
        <v>16</v>
      </c>
    </row>
    <row r="4" spans="1:17" ht="119.25" customHeight="1" thickBot="1" x14ac:dyDescent="0.3">
      <c r="A4" s="81"/>
      <c r="B4" s="85"/>
      <c r="C4" s="85"/>
      <c r="D4" s="85"/>
      <c r="E4" s="85"/>
      <c r="F4" s="85"/>
      <c r="G4" s="85"/>
      <c r="H4" s="83"/>
      <c r="I4" s="85"/>
      <c r="J4" s="87"/>
      <c r="K4" s="23" t="s">
        <v>11</v>
      </c>
      <c r="L4" s="23" t="s">
        <v>12</v>
      </c>
      <c r="M4" s="23" t="s">
        <v>19</v>
      </c>
      <c r="N4" s="23" t="s">
        <v>20</v>
      </c>
      <c r="O4" s="23" t="s">
        <v>13</v>
      </c>
      <c r="P4" s="87"/>
      <c r="Q4" s="94"/>
    </row>
    <row r="5" spans="1:17" s="21" customFormat="1" ht="60" customHeight="1" thickBot="1" x14ac:dyDescent="0.3">
      <c r="A5" s="72" t="s">
        <v>37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4"/>
    </row>
    <row r="6" spans="1:17" s="21" customFormat="1" ht="92.25" customHeight="1" thickBot="1" x14ac:dyDescent="0.3">
      <c r="A6" s="53">
        <v>1</v>
      </c>
      <c r="B6" s="54" t="s">
        <v>28</v>
      </c>
      <c r="C6" s="54">
        <v>4802015785</v>
      </c>
      <c r="D6" s="54" t="s">
        <v>46</v>
      </c>
      <c r="E6" s="54" t="s">
        <v>17</v>
      </c>
      <c r="F6" s="54" t="s">
        <v>17</v>
      </c>
      <c r="G6" s="54" t="s">
        <v>17</v>
      </c>
      <c r="H6" s="55" t="s">
        <v>26</v>
      </c>
      <c r="I6" s="54" t="s">
        <v>27</v>
      </c>
      <c r="J6" s="56">
        <f>K6</f>
        <v>899101.61</v>
      </c>
      <c r="K6" s="56">
        <f>L6+M6+N6+O6</f>
        <v>899101.61</v>
      </c>
      <c r="L6" s="56">
        <v>0</v>
      </c>
      <c r="M6" s="56">
        <v>0</v>
      </c>
      <c r="N6" s="56">
        <v>899101.61</v>
      </c>
      <c r="O6" s="56">
        <v>0</v>
      </c>
      <c r="P6" s="56" t="s">
        <v>37</v>
      </c>
      <c r="Q6" s="57" t="s">
        <v>24</v>
      </c>
    </row>
    <row r="7" spans="1:17" s="71" customFormat="1" ht="32.25" customHeight="1" thickBot="1" x14ac:dyDescent="0.35">
      <c r="A7" s="75" t="s">
        <v>21</v>
      </c>
      <c r="B7" s="76"/>
      <c r="C7" s="40"/>
      <c r="D7" s="40"/>
      <c r="E7" s="41"/>
      <c r="F7" s="41"/>
      <c r="G7" s="41"/>
      <c r="H7" s="41"/>
      <c r="I7" s="41"/>
      <c r="J7" s="42">
        <f>J6</f>
        <v>899101.61</v>
      </c>
      <c r="K7" s="42">
        <f t="shared" ref="K7:O7" si="0">K6</f>
        <v>899101.61</v>
      </c>
      <c r="L7" s="42">
        <f t="shared" si="0"/>
        <v>0</v>
      </c>
      <c r="M7" s="42">
        <f t="shared" si="0"/>
        <v>0</v>
      </c>
      <c r="N7" s="42">
        <f t="shared" si="0"/>
        <v>899101.61</v>
      </c>
      <c r="O7" s="42">
        <f t="shared" si="0"/>
        <v>0</v>
      </c>
      <c r="P7" s="43"/>
      <c r="Q7" s="44"/>
    </row>
    <row r="8" spans="1:17" s="21" customFormat="1" ht="92.25" customHeight="1" x14ac:dyDescent="0.25">
      <c r="A8" s="58">
        <v>1</v>
      </c>
      <c r="B8" s="88" t="s">
        <v>29</v>
      </c>
      <c r="C8" s="88">
        <v>4802015778</v>
      </c>
      <c r="D8" s="68" t="s">
        <v>30</v>
      </c>
      <c r="E8" s="68" t="s">
        <v>17</v>
      </c>
      <c r="F8" s="68" t="s">
        <v>17</v>
      </c>
      <c r="G8" s="68" t="s">
        <v>17</v>
      </c>
      <c r="H8" s="59" t="s">
        <v>17</v>
      </c>
      <c r="I8" s="68" t="s">
        <v>27</v>
      </c>
      <c r="J8" s="60">
        <v>1999725.89</v>
      </c>
      <c r="K8" s="60">
        <f>L8+M8+N8+O8</f>
        <v>1999725.89</v>
      </c>
      <c r="L8" s="60">
        <v>0</v>
      </c>
      <c r="M8" s="60">
        <v>0</v>
      </c>
      <c r="N8" s="60">
        <v>1999725.89</v>
      </c>
      <c r="O8" s="60">
        <v>0</v>
      </c>
      <c r="P8" s="60" t="s">
        <v>37</v>
      </c>
      <c r="Q8" s="61" t="s">
        <v>24</v>
      </c>
    </row>
    <row r="9" spans="1:17" s="21" customFormat="1" ht="92.25" customHeight="1" thickBot="1" x14ac:dyDescent="0.3">
      <c r="A9" s="67">
        <v>2</v>
      </c>
      <c r="B9" s="89"/>
      <c r="C9" s="89"/>
      <c r="D9" s="63" t="s">
        <v>31</v>
      </c>
      <c r="E9" s="63" t="s">
        <v>17</v>
      </c>
      <c r="F9" s="63" t="s">
        <v>17</v>
      </c>
      <c r="G9" s="63" t="s">
        <v>17</v>
      </c>
      <c r="H9" s="64" t="s">
        <v>17</v>
      </c>
      <c r="I9" s="64" t="s">
        <v>27</v>
      </c>
      <c r="J9" s="65">
        <v>577564.21</v>
      </c>
      <c r="K9" s="62">
        <f>L9+M9+N9+O9</f>
        <v>577564.21</v>
      </c>
      <c r="L9" s="65">
        <v>0</v>
      </c>
      <c r="M9" s="65">
        <v>0</v>
      </c>
      <c r="N9" s="65">
        <v>577564.21</v>
      </c>
      <c r="O9" s="65">
        <v>0</v>
      </c>
      <c r="P9" s="65" t="s">
        <v>37</v>
      </c>
      <c r="Q9" s="66" t="s">
        <v>24</v>
      </c>
    </row>
    <row r="10" spans="1:17" s="71" customFormat="1" ht="32.25" customHeight="1" thickBot="1" x14ac:dyDescent="0.35">
      <c r="A10" s="75" t="s">
        <v>32</v>
      </c>
      <c r="B10" s="76"/>
      <c r="C10" s="40"/>
      <c r="D10" s="40"/>
      <c r="E10" s="41"/>
      <c r="F10" s="41"/>
      <c r="G10" s="41"/>
      <c r="H10" s="41"/>
      <c r="I10" s="41"/>
      <c r="J10" s="42">
        <f>J8+J9</f>
        <v>2577290.0999999996</v>
      </c>
      <c r="K10" s="42">
        <f t="shared" ref="K10:O10" si="1">K8+K9</f>
        <v>2577290.0999999996</v>
      </c>
      <c r="L10" s="42">
        <f t="shared" si="1"/>
        <v>0</v>
      </c>
      <c r="M10" s="42">
        <f t="shared" si="1"/>
        <v>0</v>
      </c>
      <c r="N10" s="42">
        <f t="shared" si="1"/>
        <v>2577290.0999999996</v>
      </c>
      <c r="O10" s="42">
        <f t="shared" si="1"/>
        <v>0</v>
      </c>
      <c r="P10" s="43"/>
      <c r="Q10" s="44"/>
    </row>
    <row r="11" spans="1:17" s="21" customFormat="1" ht="92.25" customHeight="1" thickBot="1" x14ac:dyDescent="0.3">
      <c r="A11" s="38">
        <v>1</v>
      </c>
      <c r="B11" s="49" t="s">
        <v>33</v>
      </c>
      <c r="C11" s="49">
        <v>4804004852</v>
      </c>
      <c r="D11" s="35" t="s">
        <v>34</v>
      </c>
      <c r="E11" s="35" t="s">
        <v>17</v>
      </c>
      <c r="F11" s="35" t="s">
        <v>17</v>
      </c>
      <c r="G11" s="35" t="s">
        <v>17</v>
      </c>
      <c r="H11" s="36" t="s">
        <v>35</v>
      </c>
      <c r="I11" s="36" t="s">
        <v>36</v>
      </c>
      <c r="J11" s="37">
        <f>K11</f>
        <v>772000</v>
      </c>
      <c r="K11" s="37">
        <f>L11+M11+N11+O11</f>
        <v>772000</v>
      </c>
      <c r="L11" s="37">
        <v>0</v>
      </c>
      <c r="M11" s="37">
        <v>0</v>
      </c>
      <c r="N11" s="37">
        <v>772000</v>
      </c>
      <c r="O11" s="37">
        <v>0</v>
      </c>
      <c r="P11" s="37" t="s">
        <v>37</v>
      </c>
      <c r="Q11" s="39" t="s">
        <v>25</v>
      </c>
    </row>
    <row r="12" spans="1:17" s="71" customFormat="1" ht="32.25" customHeight="1" thickBot="1" x14ac:dyDescent="0.35">
      <c r="A12" s="75" t="s">
        <v>21</v>
      </c>
      <c r="B12" s="76"/>
      <c r="C12" s="40"/>
      <c r="D12" s="40"/>
      <c r="E12" s="41"/>
      <c r="F12" s="41"/>
      <c r="G12" s="41"/>
      <c r="H12" s="41"/>
      <c r="I12" s="41"/>
      <c r="J12" s="42">
        <f>SUM(J11:J11)</f>
        <v>772000</v>
      </c>
      <c r="K12" s="42">
        <f t="shared" ref="K12:O12" si="2">SUM(K11:K11)</f>
        <v>772000</v>
      </c>
      <c r="L12" s="42">
        <f t="shared" si="2"/>
        <v>0</v>
      </c>
      <c r="M12" s="42">
        <f t="shared" si="2"/>
        <v>0</v>
      </c>
      <c r="N12" s="42">
        <f t="shared" si="2"/>
        <v>772000</v>
      </c>
      <c r="O12" s="42">
        <f t="shared" si="2"/>
        <v>0</v>
      </c>
      <c r="P12" s="43"/>
      <c r="Q12" s="44"/>
    </row>
    <row r="13" spans="1:17" s="21" customFormat="1" ht="92.25" customHeight="1" thickBot="1" x14ac:dyDescent="0.3">
      <c r="A13" s="38">
        <v>1</v>
      </c>
      <c r="B13" s="49" t="s">
        <v>52</v>
      </c>
      <c r="C13" s="49">
        <v>4802014485</v>
      </c>
      <c r="D13" s="35" t="s">
        <v>48</v>
      </c>
      <c r="E13" s="35" t="s">
        <v>17</v>
      </c>
      <c r="F13" s="35" t="s">
        <v>17</v>
      </c>
      <c r="G13" s="35" t="s">
        <v>17</v>
      </c>
      <c r="H13" s="36" t="s">
        <v>49</v>
      </c>
      <c r="I13" s="36" t="s">
        <v>50</v>
      </c>
      <c r="J13" s="37">
        <f>K13</f>
        <v>6738.92</v>
      </c>
      <c r="K13" s="37">
        <f>SUM(L13:O13)</f>
        <v>6738.92</v>
      </c>
      <c r="L13" s="37">
        <v>0</v>
      </c>
      <c r="M13" s="37">
        <v>0</v>
      </c>
      <c r="N13" s="37">
        <v>6738.92</v>
      </c>
      <c r="O13" s="37">
        <v>0</v>
      </c>
      <c r="P13" s="37" t="s">
        <v>51</v>
      </c>
      <c r="Q13" s="39" t="s">
        <v>25</v>
      </c>
    </row>
    <row r="14" spans="1:17" s="71" customFormat="1" ht="32.25" customHeight="1" thickBot="1" x14ac:dyDescent="0.35">
      <c r="A14" s="75" t="s">
        <v>21</v>
      </c>
      <c r="B14" s="76"/>
      <c r="C14" s="40"/>
      <c r="D14" s="40"/>
      <c r="E14" s="41"/>
      <c r="F14" s="41"/>
      <c r="G14" s="41"/>
      <c r="H14" s="41"/>
      <c r="I14" s="41"/>
      <c r="J14" s="42">
        <f t="shared" ref="J14" si="3">J13</f>
        <v>6738.92</v>
      </c>
      <c r="K14" s="42">
        <f>L14+M14+N14+O14</f>
        <v>6738.92</v>
      </c>
      <c r="L14" s="42">
        <f t="shared" ref="L14:O14" si="4">L13</f>
        <v>0</v>
      </c>
      <c r="M14" s="42">
        <f t="shared" si="4"/>
        <v>0</v>
      </c>
      <c r="N14" s="42">
        <f t="shared" si="4"/>
        <v>6738.92</v>
      </c>
      <c r="O14" s="42">
        <f t="shared" si="4"/>
        <v>0</v>
      </c>
      <c r="P14" s="43"/>
      <c r="Q14" s="44"/>
    </row>
    <row r="15" spans="1:17" s="21" customFormat="1" ht="92.25" customHeight="1" thickBot="1" x14ac:dyDescent="0.3">
      <c r="A15" s="38">
        <v>1</v>
      </c>
      <c r="B15" s="49" t="s">
        <v>38</v>
      </c>
      <c r="C15" s="49">
        <v>4804004122</v>
      </c>
      <c r="D15" s="35" t="s">
        <v>34</v>
      </c>
      <c r="E15" s="35" t="s">
        <v>17</v>
      </c>
      <c r="F15" s="35" t="s">
        <v>17</v>
      </c>
      <c r="G15" s="35" t="s">
        <v>17</v>
      </c>
      <c r="H15" s="36" t="s">
        <v>39</v>
      </c>
      <c r="I15" s="36" t="s">
        <v>36</v>
      </c>
      <c r="J15" s="37">
        <f>K15</f>
        <v>840000</v>
      </c>
      <c r="K15" s="37">
        <f>SUM(L15:O15)</f>
        <v>840000</v>
      </c>
      <c r="L15" s="37">
        <v>0</v>
      </c>
      <c r="M15" s="37">
        <v>0</v>
      </c>
      <c r="N15" s="37">
        <v>840000</v>
      </c>
      <c r="O15" s="37">
        <v>0</v>
      </c>
      <c r="P15" s="37" t="s">
        <v>37</v>
      </c>
      <c r="Q15" s="39" t="s">
        <v>25</v>
      </c>
    </row>
    <row r="16" spans="1:17" s="71" customFormat="1" ht="32.25" customHeight="1" thickBot="1" x14ac:dyDescent="0.35">
      <c r="A16" s="75" t="s">
        <v>21</v>
      </c>
      <c r="B16" s="76"/>
      <c r="C16" s="40"/>
      <c r="D16" s="40"/>
      <c r="E16" s="41"/>
      <c r="F16" s="41"/>
      <c r="G16" s="41"/>
      <c r="H16" s="41"/>
      <c r="I16" s="41"/>
      <c r="J16" s="42">
        <f>J15</f>
        <v>840000</v>
      </c>
      <c r="K16" s="42">
        <f t="shared" ref="K16:O16" si="5">K15</f>
        <v>840000</v>
      </c>
      <c r="L16" s="42">
        <f t="shared" si="5"/>
        <v>0</v>
      </c>
      <c r="M16" s="42">
        <f t="shared" si="5"/>
        <v>0</v>
      </c>
      <c r="N16" s="42">
        <f t="shared" si="5"/>
        <v>840000</v>
      </c>
      <c r="O16" s="42">
        <f t="shared" si="5"/>
        <v>0</v>
      </c>
      <c r="P16" s="43"/>
      <c r="Q16" s="44"/>
    </row>
    <row r="17" spans="1:17" ht="92.25" customHeight="1" x14ac:dyDescent="0.25">
      <c r="A17" s="45">
        <v>1</v>
      </c>
      <c r="B17" s="95" t="s">
        <v>47</v>
      </c>
      <c r="C17" s="97">
        <v>4804002990</v>
      </c>
      <c r="D17" s="50" t="s">
        <v>40</v>
      </c>
      <c r="E17" s="47" t="s">
        <v>17</v>
      </c>
      <c r="F17" s="47" t="s">
        <v>17</v>
      </c>
      <c r="G17" s="47" t="s">
        <v>17</v>
      </c>
      <c r="H17" s="51" t="s">
        <v>41</v>
      </c>
      <c r="I17" s="48" t="s">
        <v>42</v>
      </c>
      <c r="J17" s="52">
        <f>K17</f>
        <v>508000</v>
      </c>
      <c r="K17" s="52">
        <f>SUM(L17:O17)</f>
        <v>508000</v>
      </c>
      <c r="L17" s="52">
        <v>0</v>
      </c>
      <c r="M17" s="52">
        <v>0</v>
      </c>
      <c r="N17" s="52">
        <v>508000</v>
      </c>
      <c r="O17" s="52">
        <v>0</v>
      </c>
      <c r="P17" s="52" t="s">
        <v>37</v>
      </c>
      <c r="Q17" s="69" t="s">
        <v>25</v>
      </c>
    </row>
    <row r="18" spans="1:17" ht="92.25" customHeight="1" thickBot="1" x14ac:dyDescent="0.3">
      <c r="A18" s="70">
        <v>2</v>
      </c>
      <c r="B18" s="96"/>
      <c r="C18" s="98"/>
      <c r="D18" s="46" t="s">
        <v>43</v>
      </c>
      <c r="E18" s="34" t="s">
        <v>17</v>
      </c>
      <c r="F18" s="34" t="s">
        <v>17</v>
      </c>
      <c r="G18" s="34" t="s">
        <v>17</v>
      </c>
      <c r="H18" s="36" t="s">
        <v>44</v>
      </c>
      <c r="I18" s="35" t="s">
        <v>27</v>
      </c>
      <c r="J18" s="37">
        <f t="shared" ref="J18" si="6">K18</f>
        <v>23192316.690000001</v>
      </c>
      <c r="K18" s="37">
        <f>SUM(L18:O18)</f>
        <v>23192316.690000001</v>
      </c>
      <c r="L18" s="37">
        <v>0</v>
      </c>
      <c r="M18" s="37">
        <v>0</v>
      </c>
      <c r="N18" s="37">
        <v>23192316.690000001</v>
      </c>
      <c r="O18" s="37">
        <v>0</v>
      </c>
      <c r="P18" s="37" t="s">
        <v>37</v>
      </c>
      <c r="Q18" s="33" t="s">
        <v>25</v>
      </c>
    </row>
    <row r="19" spans="1:17" s="71" customFormat="1" ht="32.25" customHeight="1" thickBot="1" x14ac:dyDescent="0.35">
      <c r="A19" s="75" t="s">
        <v>32</v>
      </c>
      <c r="B19" s="76"/>
      <c r="C19" s="40"/>
      <c r="D19" s="40"/>
      <c r="E19" s="41"/>
      <c r="F19" s="41"/>
      <c r="G19" s="41"/>
      <c r="H19" s="41"/>
      <c r="I19" s="41"/>
      <c r="J19" s="42">
        <f>J17+J18</f>
        <v>23700316.690000001</v>
      </c>
      <c r="K19" s="42">
        <f>K17+K18</f>
        <v>23700316.690000001</v>
      </c>
      <c r="L19" s="42">
        <f t="shared" ref="K19:P19" si="7">L17+L18</f>
        <v>0</v>
      </c>
      <c r="M19" s="42">
        <f t="shared" si="7"/>
        <v>0</v>
      </c>
      <c r="N19" s="42">
        <f t="shared" si="7"/>
        <v>23700316.690000001</v>
      </c>
      <c r="O19" s="42">
        <f t="shared" si="7"/>
        <v>0</v>
      </c>
      <c r="P19" s="43"/>
      <c r="Q19" s="44"/>
    </row>
    <row r="20" spans="1:17" ht="47.25" customHeight="1" x14ac:dyDescent="0.25">
      <c r="A20" s="99" t="s">
        <v>53</v>
      </c>
      <c r="B20" s="100"/>
      <c r="C20" s="100"/>
      <c r="D20" s="100"/>
      <c r="E20" s="24"/>
      <c r="F20" s="24"/>
      <c r="G20" s="24"/>
      <c r="H20" s="25"/>
      <c r="I20" s="25"/>
      <c r="J20" s="26">
        <f>J19+J16+J12+J10+J7+J14</f>
        <v>28795447.32</v>
      </c>
      <c r="K20" s="26">
        <f>K21+K22+K23</f>
        <v>28795447.320000004</v>
      </c>
      <c r="L20" s="26">
        <f t="shared" ref="L20:O20" si="8">L19+L16+L12+L10+L7</f>
        <v>0</v>
      </c>
      <c r="M20" s="26">
        <f t="shared" si="8"/>
        <v>0</v>
      </c>
      <c r="N20" s="26">
        <f>N19+N16+N12+N10+N7+N14</f>
        <v>28795447.32</v>
      </c>
      <c r="O20" s="26">
        <f t="shared" si="8"/>
        <v>0</v>
      </c>
      <c r="P20" s="27"/>
      <c r="Q20" s="28"/>
    </row>
    <row r="21" spans="1:17" ht="47.25" customHeight="1" x14ac:dyDescent="0.25">
      <c r="A21" s="7" t="s">
        <v>18</v>
      </c>
      <c r="B21" s="8"/>
      <c r="C21" s="11"/>
      <c r="D21" s="8"/>
      <c r="E21" s="8"/>
      <c r="F21" s="8"/>
      <c r="G21" s="8"/>
      <c r="H21" s="8"/>
      <c r="I21" s="8"/>
      <c r="J21" s="12">
        <f>0</f>
        <v>0</v>
      </c>
      <c r="K21" s="12">
        <f>0</f>
        <v>0</v>
      </c>
      <c r="L21" s="12">
        <f>0</f>
        <v>0</v>
      </c>
      <c r="M21" s="12">
        <f>0</f>
        <v>0</v>
      </c>
      <c r="N21" s="12">
        <f>0</f>
        <v>0</v>
      </c>
      <c r="O21" s="12">
        <f>0</f>
        <v>0</v>
      </c>
      <c r="P21" s="15"/>
      <c r="Q21" s="17"/>
    </row>
    <row r="22" spans="1:17" ht="47.25" customHeight="1" x14ac:dyDescent="0.25">
      <c r="A22" s="9" t="s">
        <v>45</v>
      </c>
      <c r="B22" s="10"/>
      <c r="C22" s="13"/>
      <c r="D22" s="10"/>
      <c r="E22" s="10"/>
      <c r="F22" s="10"/>
      <c r="G22" s="10"/>
      <c r="H22" s="10"/>
      <c r="I22" s="10"/>
      <c r="J22" s="14">
        <v>0</v>
      </c>
      <c r="K22" s="14">
        <f>L22+M22+N22+O22</f>
        <v>0</v>
      </c>
      <c r="L22" s="14">
        <f>L6</f>
        <v>0</v>
      </c>
      <c r="M22" s="14">
        <f>M6</f>
        <v>0</v>
      </c>
      <c r="N22" s="14">
        <v>0</v>
      </c>
      <c r="O22" s="14">
        <f>O6</f>
        <v>0</v>
      </c>
      <c r="P22" s="16"/>
      <c r="Q22" s="18"/>
    </row>
    <row r="23" spans="1:17" ht="47.25" customHeight="1" thickBot="1" x14ac:dyDescent="0.3">
      <c r="A23" s="29" t="s">
        <v>54</v>
      </c>
      <c r="B23" s="30"/>
      <c r="C23" s="30"/>
      <c r="D23" s="30"/>
      <c r="E23" s="30"/>
      <c r="F23" s="30"/>
      <c r="G23" s="30"/>
      <c r="H23" s="30"/>
      <c r="I23" s="30"/>
      <c r="J23" s="31">
        <f>J18+J17+J15+J11+J9+J8+J6+J13</f>
        <v>28795447.320000004</v>
      </c>
      <c r="K23" s="31">
        <f>K18+K17+K15+K11+K9+K8+K6+K13</f>
        <v>28795447.320000004</v>
      </c>
      <c r="L23" s="31">
        <f>L18+L17+L15+L11+L9+L8+L6+L13</f>
        <v>0</v>
      </c>
      <c r="M23" s="31">
        <f t="shared" ref="M23:O23" si="9">M18+M17+M15+M11+M9+M8+M6+M13</f>
        <v>0</v>
      </c>
      <c r="N23" s="31">
        <f t="shared" si="9"/>
        <v>28795447.320000004</v>
      </c>
      <c r="O23" s="31">
        <f t="shared" si="9"/>
        <v>0</v>
      </c>
      <c r="P23" s="19"/>
      <c r="Q23" s="20"/>
    </row>
  </sheetData>
  <mergeCells count="27">
    <mergeCell ref="A12:B12"/>
    <mergeCell ref="A16:B16"/>
    <mergeCell ref="B17:B18"/>
    <mergeCell ref="C17:C18"/>
    <mergeCell ref="A20:D20"/>
    <mergeCell ref="A19:B19"/>
    <mergeCell ref="A14:B14"/>
    <mergeCell ref="N1:Q1"/>
    <mergeCell ref="F3:F4"/>
    <mergeCell ref="G3:G4"/>
    <mergeCell ref="A2:Q2"/>
    <mergeCell ref="P3:P4"/>
    <mergeCell ref="C3:C4"/>
    <mergeCell ref="E3:E4"/>
    <mergeCell ref="Q3:Q4"/>
    <mergeCell ref="D3:D4"/>
    <mergeCell ref="B3:B4"/>
    <mergeCell ref="A5:Q5"/>
    <mergeCell ref="A7:B7"/>
    <mergeCell ref="A10:B10"/>
    <mergeCell ref="K3:O3"/>
    <mergeCell ref="A3:A4"/>
    <mergeCell ref="H3:H4"/>
    <mergeCell ref="I3:I4"/>
    <mergeCell ref="J3:J4"/>
    <mergeCell ref="B8:B9"/>
    <mergeCell ref="C8:C9"/>
  </mergeCells>
  <phoneticPr fontId="7" type="noConversion"/>
  <pageMargins left="0" right="0" top="0" bottom="0" header="0" footer="0"/>
  <pageSetup paperSize="9" scale="2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6" t="s">
        <v>9</v>
      </c>
    </row>
    <row r="3" spans="2:2" ht="31.5" x14ac:dyDescent="0.25">
      <c r="B3" s="6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АПРЕЛЬ_ЦЗ</vt:lpstr>
      <vt:lpstr>Лист2</vt:lpstr>
      <vt:lpstr>АПРЕЛЬ_ЦЗ!Область_печати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2025-01-20T05:59:26Z</cp:lastPrinted>
  <dcterms:created xsi:type="dcterms:W3CDTF">2021-07-02T07:35:59Z</dcterms:created>
  <dcterms:modified xsi:type="dcterms:W3CDTF">2026-04-02T12:16:59Z</dcterms:modified>
</cp:coreProperties>
</file>