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10.04.2026\На Сайт\"/>
    </mc:Choice>
  </mc:AlternateContent>
  <xr:revisionPtr revIDLastSave="0" documentId="13_ncr:1_{C6524A0F-F21F-4E9B-A784-97F167D6B77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" i="1" l="1"/>
  <c r="K19" i="1"/>
  <c r="L19" i="1"/>
  <c r="M19" i="1"/>
  <c r="N19" i="1"/>
  <c r="O19" i="1"/>
  <c r="J19" i="1"/>
  <c r="K18" i="1"/>
  <c r="L18" i="1"/>
  <c r="M18" i="1"/>
  <c r="N18" i="1"/>
  <c r="O18" i="1"/>
  <c r="J18" i="1"/>
  <c r="L16" i="1"/>
  <c r="M16" i="1"/>
  <c r="N16" i="1"/>
  <c r="O16" i="1"/>
  <c r="J16" i="1"/>
  <c r="K15" i="1"/>
  <c r="L15" i="1"/>
  <c r="M15" i="1"/>
  <c r="N15" i="1"/>
  <c r="O15" i="1"/>
  <c r="P15" i="1"/>
  <c r="J15" i="1"/>
  <c r="K14" i="1"/>
  <c r="K13" i="1"/>
  <c r="L13" i="1"/>
  <c r="M13" i="1"/>
  <c r="N13" i="1"/>
  <c r="O13" i="1"/>
  <c r="J13" i="1"/>
  <c r="K12" i="1"/>
  <c r="K11" i="1"/>
  <c r="K10" i="1"/>
  <c r="K9" i="1"/>
  <c r="K8" i="1"/>
  <c r="L8" i="1"/>
  <c r="M8" i="1"/>
  <c r="N8" i="1"/>
  <c r="O8" i="1"/>
  <c r="J8" i="1"/>
  <c r="K7" i="1"/>
  <c r="K6" i="1"/>
</calcChain>
</file>

<file path=xl/sharedStrings.xml><?xml version="1.0" encoding="utf-8"?>
<sst xmlns="http://schemas.openxmlformats.org/spreadsheetml/2006/main" count="89" uniqueCount="57">
  <si>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</si>
  <si>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</si>
  <si>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</si>
  <si>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</si>
  <si>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</si>
  <si>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</si>
  <si>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</si>
  <si>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</si>
  <si>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</si>
  <si>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</si>
  <si>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</si>
  <si>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</si>
  <si>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</si>
  <si>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</si>
  <si>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</si>
  <si>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</si>
  <si>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</si>
  <si>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_ закупок в рамках нац.проектов</t>
  </si>
  <si>
    <t>Всего 1 закупка</t>
  </si>
  <si>
    <t>-</t>
  </si>
  <si>
    <t>федеральный 
бюджет, руб.</t>
  </si>
  <si>
    <t>апрель</t>
  </si>
  <si>
    <t>Долгоруковский территориальный отдел администрации Долгоруковского муниципального округа</t>
  </si>
  <si>
    <t>1 закупка в рамках гос.программы</t>
  </si>
  <si>
    <t>Благоустройство сквера по ул.Тимирязева в районе дома24а в с.Долгоруково</t>
  </si>
  <si>
    <t>263482899721548280100100080014299244</t>
  </si>
  <si>
    <t>42.99.22.120</t>
  </si>
  <si>
    <t>Всего 2 закупки</t>
  </si>
  <si>
    <t>Оказание услуг по предоставлению спецтехники (автовышки) с водителем</t>
  </si>
  <si>
    <t>263482899721548280100100070024941244</t>
  </si>
  <si>
    <t>49.41.20.000</t>
  </si>
  <si>
    <t>Всего 4 закупки</t>
  </si>
  <si>
    <t>Администрация Долгоруковского муниципального округа</t>
  </si>
  <si>
    <t>Ремонт автомобильных дорог общего пользования местного значения по ул. Советская в с. Большая Боевка; ул. Хохловская, ул. 1-я Гудаловская в д. Екатериновка; ул. Крымская в с. Долгуша; ул. Березовая в д. Марьина Долгоруковского округа Липецкой области</t>
  </si>
  <si>
    <t>263480600097348060100100130014211244</t>
  </si>
  <si>
    <t>42.11.20.200</t>
  </si>
  <si>
    <t>эл.аукцион</t>
  </si>
  <si>
    <t>Ремонт автомобильных дорог общего пользования местного значения по ул. Руссиянова, ул. Железнодорожная в с. Долгоруково; ул. Железнодорожная, ул. Заречная в с. Братовщина Долгоруковского округа Липецкой области</t>
  </si>
  <si>
    <t>263480600097348060100100140014211244</t>
  </si>
  <si>
    <t>Оказание услуг по проведению оценки технического состояния автомобильных дорог местного значения Долгоруковского муниципального округа Липецкой области</t>
  </si>
  <si>
    <t>263480600097348060100100170017120244</t>
  </si>
  <si>
    <t>71.20.19.190</t>
  </si>
  <si>
    <t>Выполнение работ по устройству контейнерных площадок для сбора твердых коммунальных отходов на территории Долгоруковского муниципального округа Липецкой области</t>
  </si>
  <si>
    <t>263480600097348060100100160014399244</t>
  </si>
  <si>
    <t>43.99.90.190</t>
  </si>
  <si>
    <t>МБДОУ детский сад "Солнышко" с.Долгоруково</t>
  </si>
  <si>
    <t>Услуги по вывозу жидких бытовых отходов</t>
  </si>
  <si>
    <t>263480601626848060100100080013700247</t>
  </si>
  <si>
    <t>37.00.12.110</t>
  </si>
  <si>
    <t>Итого 7 закупок для 3 заказчиков, в т.ч.</t>
  </si>
  <si>
    <t>6 закупок, относящиеся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</si>
  <si>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 
осуществляемого МКУ "Центр компетенции в сфере бухгалтерского учета и муниципального заказа" Долгоруковского муниципального округа
по состоянию на 10.04.2026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</si>
  <si>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запрос котировок</t>
  </si>
  <si>
    <t xml:space="preserve">Согласовано: 
Директор
МКУ «Центр компетенции в сфере бухгалтерского учета и муниципального заказа» Долгоруковского муниципального округа 
О.А. Быкова
</t>
  </si>
  <si>
    <t>Наименование 
заказчика</t>
  </si>
  <si>
    <t>Государственная программа  "Обеспечение населения качественными коммунальными услугами и формирование современной городской среды"</t>
  </si>
  <si>
    <t>Идентификационный код 
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</si>
</sst>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49" fontId="19" fillId="5" borderId="2" xfId="0" applyNumberFormat="1" applyFont="1" applyFill="1" applyBorder="1" applyAlignment="1">
      <alignment horizontal="center" vertical="center" wrapText="1"/>
    </xf>
    <xf numFmtId="4" fontId="19" fillId="5" borderId="2" xfId="0" applyNumberFormat="1" applyFont="1" applyFill="1" applyBorder="1" applyAlignment="1">
      <alignment horizontal="center" vertical="center" wrapText="1"/>
    </xf>
    <xf numFmtId="165" fontId="19" fillId="5" borderId="2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7"/>
  <sheetViews>
    <sheetView tabSelected="1" topLeftCell="D1" zoomScale="50" zoomScaleNormal="50" zoomScaleSheetLayoutView="40" workbookViewId="0">
      <selection activeCell="M20" sqref="M20"/>
    </sheetView>
  </sheetViews>
  <sheetFormatPr defaultColWidth="9.140625" defaultRowHeight="15" x14ac:dyDescent="0.25"/>
  <cols>
    <col min="1" max="1" width="9.140625" style="35"/>
    <col min="2" max="2" width="41.42578125" style="5" customWidth="1"/>
    <col min="3" max="3" width="21.42578125" style="5" customWidth="1"/>
    <col min="4" max="4" width="80" style="35" customWidth="1"/>
    <col min="5" max="6" width="29.7109375" style="35" customWidth="1"/>
    <col min="7" max="7" width="41.7109375" style="2" customWidth="1"/>
    <col min="8" max="8" width="57" style="3" customWidth="1"/>
    <col min="9" max="9" width="38.7109375" style="35" customWidth="1"/>
    <col min="10" max="15" width="33.7109375" style="4" customWidth="1"/>
    <col min="16" max="16" width="28.140625" style="4" hidden="1" customWidth="1"/>
    <col min="17" max="17" width="25.42578125" style="4" customWidth="1"/>
    <col min="18" max="18" width="16.28515625" style="1" bestFit="1" customWidth="1"/>
    <col min="19" max="16384" width="9.140625" style="1"/>
  </cols>
  <sheetData>
    <row r="1" spans="1:17" ht="124.5" customHeight="1" x14ac:dyDescent="0.25">
      <c r="M1" s="63" t="s">
        <v>53</v>
      </c>
      <c r="N1" s="63"/>
      <c r="O1" s="63"/>
      <c r="P1" s="63"/>
      <c r="Q1" s="63"/>
    </row>
    <row r="2" spans="1:17" ht="141" customHeight="1" thickBot="1" x14ac:dyDescent="0.3">
      <c r="A2" s="68" t="s">
        <v>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67.900000000000006" customHeight="1" x14ac:dyDescent="0.25">
      <c r="A3" s="72" t="s">
        <v>0</v>
      </c>
      <c r="B3" s="74" t="s">
        <v>54</v>
      </c>
      <c r="C3" s="74" t="s">
        <v>7</v>
      </c>
      <c r="D3" s="74" t="s">
        <v>13</v>
      </c>
      <c r="E3" s="74" t="s">
        <v>1</v>
      </c>
      <c r="F3" s="74" t="s">
        <v>4</v>
      </c>
      <c r="G3" s="74" t="s">
        <v>5</v>
      </c>
      <c r="H3" s="76" t="s">
        <v>56</v>
      </c>
      <c r="I3" s="74" t="s">
        <v>2</v>
      </c>
      <c r="J3" s="64" t="s">
        <v>3</v>
      </c>
      <c r="K3" s="69" t="s">
        <v>12</v>
      </c>
      <c r="L3" s="70"/>
      <c r="M3" s="70"/>
      <c r="N3" s="70"/>
      <c r="O3" s="71"/>
      <c r="P3" s="64" t="s">
        <v>6</v>
      </c>
      <c r="Q3" s="66" t="s">
        <v>14</v>
      </c>
    </row>
    <row r="4" spans="1:17" ht="139.15" customHeight="1" thickBot="1" x14ac:dyDescent="0.3">
      <c r="A4" s="73"/>
      <c r="B4" s="75"/>
      <c r="C4" s="75"/>
      <c r="D4" s="75"/>
      <c r="E4" s="75"/>
      <c r="F4" s="75"/>
      <c r="G4" s="75"/>
      <c r="H4" s="77"/>
      <c r="I4" s="75"/>
      <c r="J4" s="65"/>
      <c r="K4" s="36" t="s">
        <v>10</v>
      </c>
      <c r="L4" s="36" t="s">
        <v>20</v>
      </c>
      <c r="M4" s="36" t="s">
        <v>15</v>
      </c>
      <c r="N4" s="36" t="s">
        <v>16</v>
      </c>
      <c r="O4" s="36" t="s">
        <v>11</v>
      </c>
      <c r="P4" s="65"/>
      <c r="Q4" s="67"/>
    </row>
    <row r="5" spans="1:17" s="30" customFormat="1" ht="60" customHeight="1" thickBot="1" x14ac:dyDescent="0.3">
      <c r="A5" s="55" t="s">
        <v>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</row>
    <row r="6" spans="1:17" s="29" customFormat="1" ht="99" customHeight="1" x14ac:dyDescent="0.25">
      <c r="A6" s="39">
        <v>1</v>
      </c>
      <c r="B6" s="60" t="s">
        <v>22</v>
      </c>
      <c r="C6" s="60">
        <v>4806002064</v>
      </c>
      <c r="D6" s="78" t="s">
        <v>24</v>
      </c>
      <c r="E6" s="78" t="s">
        <v>19</v>
      </c>
      <c r="F6" s="78" t="s">
        <v>19</v>
      </c>
      <c r="G6" s="78" t="s">
        <v>55</v>
      </c>
      <c r="H6" s="79" t="s">
        <v>25</v>
      </c>
      <c r="I6" s="78" t="s">
        <v>26</v>
      </c>
      <c r="J6" s="80">
        <v>959498.55</v>
      </c>
      <c r="K6" s="80">
        <f>SUM(L6:O6)</f>
        <v>959498.55</v>
      </c>
      <c r="L6" s="80">
        <v>764421.86</v>
      </c>
      <c r="M6" s="80">
        <v>119474.53</v>
      </c>
      <c r="N6" s="80">
        <v>75602.16</v>
      </c>
      <c r="O6" s="80">
        <v>0</v>
      </c>
      <c r="P6" s="81" t="s">
        <v>21</v>
      </c>
      <c r="Q6" s="82" t="s">
        <v>52</v>
      </c>
    </row>
    <row r="7" spans="1:17" s="29" customFormat="1" ht="99" customHeight="1" thickBot="1" x14ac:dyDescent="0.3">
      <c r="A7" s="39">
        <v>2</v>
      </c>
      <c r="B7" s="61"/>
      <c r="C7" s="61"/>
      <c r="D7" s="46" t="s">
        <v>28</v>
      </c>
      <c r="E7" s="46" t="s">
        <v>19</v>
      </c>
      <c r="F7" s="46" t="s">
        <v>19</v>
      </c>
      <c r="G7" s="46" t="s">
        <v>19</v>
      </c>
      <c r="H7" s="47" t="s">
        <v>29</v>
      </c>
      <c r="I7" s="46" t="s">
        <v>30</v>
      </c>
      <c r="J7" s="48">
        <v>319000</v>
      </c>
      <c r="K7" s="48">
        <f>SUM(L7:O7)</f>
        <v>319000</v>
      </c>
      <c r="L7" s="48">
        <v>0</v>
      </c>
      <c r="M7" s="48">
        <v>0</v>
      </c>
      <c r="N7" s="48">
        <v>319000</v>
      </c>
      <c r="O7" s="48">
        <v>0</v>
      </c>
      <c r="P7" s="49" t="s">
        <v>21</v>
      </c>
      <c r="Q7" s="50" t="s">
        <v>52</v>
      </c>
    </row>
    <row r="8" spans="1:17" s="32" customFormat="1" ht="32.25" customHeight="1" thickBot="1" x14ac:dyDescent="0.35">
      <c r="A8" s="58" t="s">
        <v>27</v>
      </c>
      <c r="B8" s="59"/>
      <c r="C8" s="38"/>
      <c r="D8" s="38"/>
      <c r="E8" s="31"/>
      <c r="F8" s="31"/>
      <c r="G8" s="31"/>
      <c r="H8" s="31"/>
      <c r="I8" s="31"/>
      <c r="J8" s="33">
        <f>J6+J7</f>
        <v>1278498.55</v>
      </c>
      <c r="K8" s="33">
        <f t="shared" ref="K8:O8" si="0">K6+K7</f>
        <v>1278498.55</v>
      </c>
      <c r="L8" s="33">
        <f t="shared" si="0"/>
        <v>764421.86</v>
      </c>
      <c r="M8" s="33">
        <f t="shared" si="0"/>
        <v>119474.53</v>
      </c>
      <c r="N8" s="33">
        <f t="shared" si="0"/>
        <v>394602.16000000003</v>
      </c>
      <c r="O8" s="33">
        <f t="shared" si="0"/>
        <v>0</v>
      </c>
      <c r="P8" s="37"/>
      <c r="Q8" s="34"/>
    </row>
    <row r="9" spans="1:17" s="29" customFormat="1" ht="99" customHeight="1" x14ac:dyDescent="0.25">
      <c r="A9" s="39">
        <v>1</v>
      </c>
      <c r="B9" s="60" t="s">
        <v>32</v>
      </c>
      <c r="C9" s="60">
        <v>4806000973</v>
      </c>
      <c r="D9" s="46" t="s">
        <v>33</v>
      </c>
      <c r="E9" s="46" t="s">
        <v>19</v>
      </c>
      <c r="F9" s="46" t="s">
        <v>19</v>
      </c>
      <c r="G9" s="46" t="s">
        <v>19</v>
      </c>
      <c r="H9" s="47" t="s">
        <v>34</v>
      </c>
      <c r="I9" s="46" t="s">
        <v>35</v>
      </c>
      <c r="J9" s="48">
        <v>6728873.7199999997</v>
      </c>
      <c r="K9" s="48">
        <f>SUM(L9:O9)</f>
        <v>6728873.7199999997</v>
      </c>
      <c r="L9" s="48">
        <v>0</v>
      </c>
      <c r="M9" s="48">
        <v>0</v>
      </c>
      <c r="N9" s="48">
        <v>6728873.7199999997</v>
      </c>
      <c r="O9" s="48">
        <v>0</v>
      </c>
      <c r="P9" s="49" t="s">
        <v>21</v>
      </c>
      <c r="Q9" s="50" t="s">
        <v>36</v>
      </c>
    </row>
    <row r="10" spans="1:17" s="29" customFormat="1" ht="99" customHeight="1" x14ac:dyDescent="0.25">
      <c r="A10" s="39">
        <v>2</v>
      </c>
      <c r="B10" s="62"/>
      <c r="C10" s="62"/>
      <c r="D10" s="46" t="s">
        <v>37</v>
      </c>
      <c r="E10" s="46" t="s">
        <v>19</v>
      </c>
      <c r="F10" s="46" t="s">
        <v>19</v>
      </c>
      <c r="G10" s="46" t="s">
        <v>19</v>
      </c>
      <c r="H10" s="47" t="s">
        <v>38</v>
      </c>
      <c r="I10" s="46" t="s">
        <v>35</v>
      </c>
      <c r="J10" s="48">
        <v>4253149.95</v>
      </c>
      <c r="K10" s="48">
        <f>SUM(L10:O10)</f>
        <v>4253149.95</v>
      </c>
      <c r="L10" s="48">
        <v>0</v>
      </c>
      <c r="M10" s="48">
        <v>0</v>
      </c>
      <c r="N10" s="48">
        <v>4253149.95</v>
      </c>
      <c r="O10" s="48">
        <v>0</v>
      </c>
      <c r="P10" s="49" t="s">
        <v>21</v>
      </c>
      <c r="Q10" s="50" t="s">
        <v>36</v>
      </c>
    </row>
    <row r="11" spans="1:17" s="29" customFormat="1" ht="99" customHeight="1" x14ac:dyDescent="0.25">
      <c r="A11" s="39">
        <v>3</v>
      </c>
      <c r="B11" s="62"/>
      <c r="C11" s="62"/>
      <c r="D11" s="46" t="s">
        <v>39</v>
      </c>
      <c r="E11" s="46" t="s">
        <v>19</v>
      </c>
      <c r="F11" s="46" t="s">
        <v>19</v>
      </c>
      <c r="G11" s="46" t="s">
        <v>19</v>
      </c>
      <c r="H11" s="47" t="s">
        <v>40</v>
      </c>
      <c r="I11" s="46" t="s">
        <v>41</v>
      </c>
      <c r="J11" s="48">
        <v>267633.26</v>
      </c>
      <c r="K11" s="48">
        <f>SUM(L11:O11)</f>
        <v>267633.26</v>
      </c>
      <c r="L11" s="48">
        <v>0</v>
      </c>
      <c r="M11" s="48">
        <v>0</v>
      </c>
      <c r="N11" s="48">
        <v>267633.26</v>
      </c>
      <c r="O11" s="48">
        <v>0</v>
      </c>
      <c r="P11" s="49" t="s">
        <v>21</v>
      </c>
      <c r="Q11" s="50" t="s">
        <v>36</v>
      </c>
    </row>
    <row r="12" spans="1:17" s="29" customFormat="1" ht="99" customHeight="1" thickBot="1" x14ac:dyDescent="0.3">
      <c r="A12" s="39">
        <v>4</v>
      </c>
      <c r="B12" s="61"/>
      <c r="C12" s="61"/>
      <c r="D12" s="46" t="s">
        <v>42</v>
      </c>
      <c r="E12" s="46" t="s">
        <v>19</v>
      </c>
      <c r="F12" s="46" t="s">
        <v>19</v>
      </c>
      <c r="G12" s="46" t="s">
        <v>19</v>
      </c>
      <c r="H12" s="47" t="s">
        <v>43</v>
      </c>
      <c r="I12" s="46" t="s">
        <v>44</v>
      </c>
      <c r="J12" s="48">
        <v>3282340.46</v>
      </c>
      <c r="K12" s="48">
        <f>SUM(L12:O12)</f>
        <v>3282340.46</v>
      </c>
      <c r="L12" s="48">
        <v>0</v>
      </c>
      <c r="M12" s="48">
        <v>0</v>
      </c>
      <c r="N12" s="48">
        <v>3282340.46</v>
      </c>
      <c r="O12" s="48">
        <v>0</v>
      </c>
      <c r="P12" s="49" t="s">
        <v>21</v>
      </c>
      <c r="Q12" s="50" t="s">
        <v>36</v>
      </c>
    </row>
    <row r="13" spans="1:17" s="32" customFormat="1" ht="32.25" customHeight="1" thickBot="1" x14ac:dyDescent="0.35">
      <c r="A13" s="58" t="s">
        <v>31</v>
      </c>
      <c r="B13" s="59"/>
      <c r="C13" s="38"/>
      <c r="D13" s="38"/>
      <c r="E13" s="31"/>
      <c r="F13" s="31"/>
      <c r="G13" s="31"/>
      <c r="H13" s="31"/>
      <c r="I13" s="31"/>
      <c r="J13" s="33">
        <f>J9+J10+J11+J12</f>
        <v>14531997.390000001</v>
      </c>
      <c r="K13" s="33">
        <f t="shared" ref="K13:O13" si="1">K9+K10+K11+K12</f>
        <v>14531997.390000001</v>
      </c>
      <c r="L13" s="33">
        <f t="shared" si="1"/>
        <v>0</v>
      </c>
      <c r="M13" s="33">
        <f t="shared" si="1"/>
        <v>0</v>
      </c>
      <c r="N13" s="33">
        <f t="shared" si="1"/>
        <v>14531997.390000001</v>
      </c>
      <c r="O13" s="33">
        <f t="shared" si="1"/>
        <v>0</v>
      </c>
      <c r="P13" s="37"/>
      <c r="Q13" s="34"/>
    </row>
    <row r="14" spans="1:17" s="29" customFormat="1" ht="99" customHeight="1" thickBot="1" x14ac:dyDescent="0.3">
      <c r="A14" s="39">
        <v>1</v>
      </c>
      <c r="B14" s="40" t="s">
        <v>45</v>
      </c>
      <c r="C14" s="40">
        <v>4806002064</v>
      </c>
      <c r="D14" s="46" t="s">
        <v>46</v>
      </c>
      <c r="E14" s="46" t="s">
        <v>19</v>
      </c>
      <c r="F14" s="46" t="s">
        <v>19</v>
      </c>
      <c r="G14" s="46" t="s">
        <v>19</v>
      </c>
      <c r="H14" s="47" t="s">
        <v>47</v>
      </c>
      <c r="I14" s="46" t="s">
        <v>48</v>
      </c>
      <c r="J14" s="48">
        <v>359751</v>
      </c>
      <c r="K14" s="48">
        <f>SUM(L14:O14)</f>
        <v>359751</v>
      </c>
      <c r="L14" s="48">
        <v>0</v>
      </c>
      <c r="M14" s="48">
        <v>0</v>
      </c>
      <c r="N14" s="48">
        <v>359751</v>
      </c>
      <c r="O14" s="48">
        <v>0</v>
      </c>
      <c r="P14" s="49" t="s">
        <v>21</v>
      </c>
      <c r="Q14" s="50" t="s">
        <v>52</v>
      </c>
    </row>
    <row r="15" spans="1:17" s="32" customFormat="1" ht="32.25" customHeight="1" thickBot="1" x14ac:dyDescent="0.35">
      <c r="A15" s="58" t="s">
        <v>18</v>
      </c>
      <c r="B15" s="59"/>
      <c r="C15" s="38"/>
      <c r="D15" s="38"/>
      <c r="E15" s="31"/>
      <c r="F15" s="31"/>
      <c r="G15" s="31"/>
      <c r="H15" s="31"/>
      <c r="I15" s="31"/>
      <c r="J15" s="33">
        <f>J14</f>
        <v>359751</v>
      </c>
      <c r="K15" s="33">
        <f t="shared" ref="K15:P15" si="2">K14</f>
        <v>359751</v>
      </c>
      <c r="L15" s="33">
        <f t="shared" si="2"/>
        <v>0</v>
      </c>
      <c r="M15" s="33">
        <f t="shared" si="2"/>
        <v>0</v>
      </c>
      <c r="N15" s="33">
        <f t="shared" si="2"/>
        <v>359751</v>
      </c>
      <c r="O15" s="33">
        <f t="shared" si="2"/>
        <v>0</v>
      </c>
      <c r="P15" s="33" t="str">
        <f t="shared" si="2"/>
        <v>апрель</v>
      </c>
      <c r="Q15" s="34"/>
    </row>
    <row r="16" spans="1:17" s="29" customFormat="1" ht="47.25" customHeight="1" x14ac:dyDescent="0.25">
      <c r="A16" s="52" t="s">
        <v>49</v>
      </c>
      <c r="B16" s="53"/>
      <c r="C16" s="53"/>
      <c r="D16" s="53"/>
      <c r="E16" s="41"/>
      <c r="F16" s="41"/>
      <c r="G16" s="41"/>
      <c r="H16" s="42"/>
      <c r="I16" s="42"/>
      <c r="J16" s="43">
        <f>J15+J13+J8</f>
        <v>16170246.940000001</v>
      </c>
      <c r="K16" s="43">
        <f>K17+K18+K19</f>
        <v>16170246.940000001</v>
      </c>
      <c r="L16" s="43">
        <f t="shared" ref="K16:O16" si="3">L15+L13+L8</f>
        <v>764421.86</v>
      </c>
      <c r="M16" s="43">
        <f t="shared" si="3"/>
        <v>119474.53</v>
      </c>
      <c r="N16" s="43">
        <f t="shared" si="3"/>
        <v>15286350.550000001</v>
      </c>
      <c r="O16" s="43">
        <f t="shared" si="3"/>
        <v>0</v>
      </c>
      <c r="P16" s="44"/>
      <c r="Q16" s="45"/>
    </row>
    <row r="17" spans="1:17" s="29" customFormat="1" ht="47.25" customHeight="1" x14ac:dyDescent="0.25">
      <c r="A17" s="8" t="s">
        <v>17</v>
      </c>
      <c r="B17" s="9"/>
      <c r="C17" s="14"/>
      <c r="D17" s="9"/>
      <c r="E17" s="9"/>
      <c r="F17" s="9"/>
      <c r="G17" s="9"/>
      <c r="H17" s="9"/>
      <c r="I17" s="9"/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8"/>
      <c r="Q17" s="20"/>
    </row>
    <row r="18" spans="1:17" s="29" customFormat="1" ht="47.25" customHeight="1" x14ac:dyDescent="0.25">
      <c r="A18" s="10" t="s">
        <v>23</v>
      </c>
      <c r="B18" s="11"/>
      <c r="C18" s="16"/>
      <c r="D18" s="11"/>
      <c r="E18" s="11"/>
      <c r="F18" s="11"/>
      <c r="G18" s="11"/>
      <c r="H18" s="11"/>
      <c r="I18" s="11"/>
      <c r="J18" s="17">
        <f>J6</f>
        <v>959498.55</v>
      </c>
      <c r="K18" s="17">
        <f t="shared" ref="K18:O18" si="4">K6</f>
        <v>959498.55</v>
      </c>
      <c r="L18" s="17">
        <f t="shared" si="4"/>
        <v>764421.86</v>
      </c>
      <c r="M18" s="17">
        <f t="shared" si="4"/>
        <v>119474.53</v>
      </c>
      <c r="N18" s="17">
        <f t="shared" si="4"/>
        <v>75602.16</v>
      </c>
      <c r="O18" s="17">
        <f t="shared" si="4"/>
        <v>0</v>
      </c>
      <c r="P18" s="19"/>
      <c r="Q18" s="21"/>
    </row>
    <row r="19" spans="1:17" s="29" customFormat="1" ht="47.25" customHeight="1" thickBot="1" x14ac:dyDescent="0.3">
      <c r="A19" s="12" t="s">
        <v>50</v>
      </c>
      <c r="B19" s="13"/>
      <c r="C19" s="13"/>
      <c r="D19" s="13"/>
      <c r="E19" s="13"/>
      <c r="F19" s="13"/>
      <c r="G19" s="13"/>
      <c r="H19" s="13"/>
      <c r="I19" s="13"/>
      <c r="J19" s="22">
        <f>J14+J12+J11+J10+J9+J7</f>
        <v>15210748.390000001</v>
      </c>
      <c r="K19" s="22">
        <f t="shared" ref="K19:O19" si="5">K14+K12+K11+K10+K9+K7</f>
        <v>15210748.390000001</v>
      </c>
      <c r="L19" s="22">
        <f t="shared" si="5"/>
        <v>0</v>
      </c>
      <c r="M19" s="22">
        <f t="shared" si="5"/>
        <v>0</v>
      </c>
      <c r="N19" s="22">
        <f t="shared" si="5"/>
        <v>15210748.390000001</v>
      </c>
      <c r="O19" s="22">
        <f t="shared" si="5"/>
        <v>0</v>
      </c>
      <c r="P19" s="23"/>
      <c r="Q19" s="24"/>
    </row>
    <row r="20" spans="1:17" ht="161.44999999999999" customHeight="1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7"/>
      <c r="K20" s="27"/>
      <c r="L20" s="28"/>
      <c r="M20" s="28"/>
      <c r="N20" s="28"/>
      <c r="O20" s="28"/>
      <c r="P20" s="28"/>
      <c r="Q20" s="28"/>
    </row>
    <row r="21" spans="1:17" ht="43.15" customHeight="1" x14ac:dyDescent="0.25">
      <c r="A21" s="51"/>
      <c r="B21" s="51"/>
      <c r="C21" s="51"/>
      <c r="D21" s="54"/>
      <c r="E21" s="54"/>
      <c r="F21" s="54"/>
    </row>
    <row r="22" spans="1:17" ht="138.6" customHeight="1" x14ac:dyDescent="0.25"/>
    <row r="23" spans="1:17" ht="43.15" customHeight="1" x14ac:dyDescent="0.25"/>
    <row r="24" spans="1:17" ht="132" customHeight="1" x14ac:dyDescent="0.25"/>
    <row r="25" spans="1:17" ht="43.15" customHeight="1" x14ac:dyDescent="0.25"/>
    <row r="26" spans="1:17" ht="183.6" customHeight="1" x14ac:dyDescent="0.25"/>
    <row r="27" spans="1:17" ht="189.6" customHeight="1" x14ac:dyDescent="0.25"/>
    <row r="28" spans="1:17" ht="43.15" customHeight="1" x14ac:dyDescent="0.25"/>
    <row r="29" spans="1:17" ht="101.45" customHeight="1" x14ac:dyDescent="0.25"/>
    <row r="30" spans="1:17" ht="43.15" customHeight="1" x14ac:dyDescent="0.25"/>
    <row r="31" spans="1:17" ht="150.6" customHeight="1" x14ac:dyDescent="0.25"/>
    <row r="32" spans="1:17" ht="43.15" customHeight="1" x14ac:dyDescent="0.25"/>
    <row r="33" ht="156.6" customHeight="1" x14ac:dyDescent="0.25"/>
    <row r="34" ht="155.44999999999999" customHeight="1" x14ac:dyDescent="0.25"/>
    <row r="35" ht="151.9" customHeight="1" x14ac:dyDescent="0.25"/>
    <row r="36" ht="156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90" customHeight="1" x14ac:dyDescent="0.25"/>
    <row r="46" ht="90" customHeight="1" x14ac:dyDescent="0.25"/>
    <row r="47" ht="90" customHeight="1" x14ac:dyDescent="0.25"/>
    <row r="48" ht="90" customHeight="1" x14ac:dyDescent="0.25"/>
    <row r="49" ht="90" customHeight="1" x14ac:dyDescent="0.25"/>
    <row r="50" ht="43.15" customHeight="1" x14ac:dyDescent="0.25"/>
    <row r="51" ht="195" customHeight="1" x14ac:dyDescent="0.25"/>
    <row r="52" ht="243.6" customHeight="1" x14ac:dyDescent="0.25"/>
    <row r="53" ht="43.15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60" customHeight="1" x14ac:dyDescent="0.25"/>
    <row r="59" ht="60" customHeight="1" x14ac:dyDescent="0.25"/>
    <row r="60" ht="60" customHeight="1" x14ac:dyDescent="0.25"/>
    <row r="61" ht="156" customHeight="1" x14ac:dyDescent="0.25"/>
    <row r="62" ht="60" customHeight="1" x14ac:dyDescent="0.25"/>
    <row r="63" ht="43.15" customHeight="1" x14ac:dyDescent="0.25"/>
    <row r="64" ht="100.15" customHeight="1" x14ac:dyDescent="0.25"/>
    <row r="65" ht="100.15" customHeight="1" x14ac:dyDescent="0.25"/>
    <row r="66" ht="100.15" customHeight="1" x14ac:dyDescent="0.25"/>
    <row r="67" ht="100.15" customHeight="1" x14ac:dyDescent="0.25"/>
    <row r="68" ht="43.15" customHeight="1" x14ac:dyDescent="0.25"/>
    <row r="69" ht="87.6" customHeight="1" x14ac:dyDescent="0.25"/>
    <row r="70" ht="87.6" customHeight="1" x14ac:dyDescent="0.25"/>
    <row r="71" ht="87.6" customHeight="1" x14ac:dyDescent="0.25"/>
    <row r="72" ht="43.15" customHeight="1" x14ac:dyDescent="0.25"/>
    <row r="73" ht="217.15" customHeight="1" x14ac:dyDescent="0.25"/>
    <row r="74" ht="325.14999999999998" customHeight="1" x14ac:dyDescent="0.25"/>
    <row r="75" ht="43.15" customHeight="1" x14ac:dyDescent="0.25"/>
    <row r="76" ht="118.15" customHeight="1" x14ac:dyDescent="0.25"/>
    <row r="77" ht="43.15" customHeight="1" x14ac:dyDescent="0.25"/>
    <row r="78" ht="80.45" customHeight="1" x14ac:dyDescent="0.25"/>
    <row r="79" ht="43.15" customHeight="1" x14ac:dyDescent="0.25"/>
    <row r="80" ht="60" customHeight="1" x14ac:dyDescent="0.25"/>
    <row r="81" spans="18:18" ht="43.15" customHeight="1" x14ac:dyDescent="0.25"/>
    <row r="82" spans="18:18" ht="112.15" customHeight="1" x14ac:dyDescent="0.25"/>
    <row r="83" spans="18:18" ht="43.15" customHeight="1" x14ac:dyDescent="0.25"/>
    <row r="84" spans="18:18" x14ac:dyDescent="0.25">
      <c r="R84" s="6"/>
    </row>
    <row r="87" spans="18:18" ht="30" customHeight="1" x14ac:dyDescent="0.25"/>
  </sheetData>
  <mergeCells count="26"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1:Q1"/>
    <mergeCell ref="A21:C21"/>
    <mergeCell ref="A16:D16"/>
    <mergeCell ref="D21:F21"/>
    <mergeCell ref="A5:Q5"/>
    <mergeCell ref="A15:B15"/>
    <mergeCell ref="A8:B8"/>
    <mergeCell ref="A13:B13"/>
    <mergeCell ref="B6:B7"/>
    <mergeCell ref="C6:C7"/>
    <mergeCell ref="B9:B12"/>
    <mergeCell ref="C9:C12"/>
  </mergeCells>
  <phoneticPr fontId="17" type="noConversion"/>
  <pageMargins left="0.25" right="0.25" top="0.75" bottom="0.75" header="0.3" footer="0.3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8</v>
      </c>
    </row>
    <row r="3" spans="2:2" ht="31.5" x14ac:dyDescent="0.25">
      <c r="B3" s="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2026-04-09T05:25:34Z</cp:lastPrinted>
  <dcterms:created xsi:type="dcterms:W3CDTF">2021-07-02T07:35:59Z</dcterms:created>
  <dcterms:modified xsi:type="dcterms:W3CDTF">2026-04-10T09:00:42Z</dcterms:modified>
</cp:coreProperties>
</file>