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10.04.2026\На Сайт\"/>
    </mc:Choice>
  </mc:AlternateContent>
  <xr:revisionPtr revIDLastSave="0" documentId="13_ncr:1_{023FB7D2-0BFF-4B6C-9010-5E3ABC65B0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K23" i="1"/>
  <c r="L23" i="1"/>
  <c r="M23" i="1"/>
  <c r="N23" i="1"/>
  <c r="O23" i="1"/>
  <c r="J23" i="1"/>
  <c r="K22" i="1"/>
  <c r="L22" i="1"/>
  <c r="M22" i="1"/>
  <c r="N22" i="1"/>
  <c r="O22" i="1"/>
  <c r="J22" i="1"/>
  <c r="L20" i="1"/>
  <c r="M20" i="1"/>
  <c r="N20" i="1"/>
  <c r="O20" i="1"/>
  <c r="J20" i="1"/>
  <c r="K19" i="1"/>
  <c r="L19" i="1"/>
  <c r="M19" i="1"/>
  <c r="N19" i="1"/>
  <c r="O19" i="1"/>
  <c r="J19" i="1"/>
  <c r="K18" i="1"/>
  <c r="K14" i="1"/>
  <c r="K15" i="1"/>
  <c r="K16" i="1"/>
  <c r="K17" i="1"/>
  <c r="K13" i="1"/>
  <c r="K12" i="1"/>
  <c r="K11" i="1"/>
  <c r="L11" i="1"/>
  <c r="M11" i="1"/>
  <c r="N11" i="1"/>
  <c r="O11" i="1"/>
  <c r="J11" i="1"/>
  <c r="K8" i="1"/>
  <c r="K9" i="1"/>
  <c r="K10" i="1"/>
  <c r="K7" i="1"/>
  <c r="K6" i="1"/>
</calcChain>
</file>

<file path=xl/sharedStrings.xml><?xml version="1.0" encoding="utf-8"?>
<sst xmlns="http://schemas.openxmlformats.org/spreadsheetml/2006/main" count="129" uniqueCount="68">
  <si>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</si>
  <si>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</si>
  <si>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</si>
  <si>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</si>
  <si>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</si>
  <si>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</si>
  <si>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</si>
  <si>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</si>
  <si>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</si>
  <si>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</si>
  <si>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</si>
  <si>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</si>
  <si>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</si>
  <si>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</si>
  <si>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</si>
  <si>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</si>
  <si>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</si>
  <si>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 аукцион</t>
  </si>
  <si>
    <t>0 закупок в рамках нац.проектов</t>
  </si>
  <si>
    <t>Предполагаемая дата размещения (месяц)</t>
  </si>
  <si>
    <t>-</t>
  </si>
  <si>
    <t>Идентификационный код 
закупки</t>
  </si>
  <si>
    <t>федеральный 
бюджет, руб.</t>
  </si>
  <si>
    <t xml:space="preserve">Согласовано:         
Заместитель  директора МКУ "Центр компетенции в сфере бухгалтерского
 учета и муниципального заказа Краснинского муниципального округа"                                                                              А.В. Денисов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</si>
  <si>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4810000310</t>
  </si>
  <si>
    <t>Администрация Краснинского муниципального округа</t>
  </si>
  <si>
    <t>Оказание услуг по проведению экспертизы результатов выполненных работ по ремонту дорожного покрытия участков автомобильных дорог общего пользования местного значения с.Ищеино ул.Комсомольская, ул.Набережная, ул.Садовая Краснинского округа Липецкой области</t>
  </si>
  <si>
    <t>71.20</t>
  </si>
  <si>
    <t>Оказание услуг по проведению экспертизы результатов выполненных работ по ремонту дорожного покрытия участка автомобильной дороги общего пользования местного значения п.Лески ул.Мира Краснинского округа Липецкой области</t>
  </si>
  <si>
    <t>апрель</t>
  </si>
  <si>
    <t>Поставка футболок с логотипом "Краснинский округ"</t>
  </si>
  <si>
    <t>14.14</t>
  </si>
  <si>
    <t>Изготовление проекта организации дорожного движения (ПОДД) для автомобильных дорог общего пользования местного значения, находящихся на территории Краснинского муниципального округа Липецкой области</t>
  </si>
  <si>
    <t>71.12</t>
  </si>
  <si>
    <t>Поставка наградной продукции (кубки, медали...)</t>
  </si>
  <si>
    <t>32.13</t>
  </si>
  <si>
    <t>Всего 5 закупок</t>
  </si>
  <si>
    <t>Краснинский территориальный отдел администрации Краснинского муниципального округа</t>
  </si>
  <si>
    <t>4800028901</t>
  </si>
  <si>
    <t>Поставка лакокрасочных материалов</t>
  </si>
  <si>
    <t>20.30</t>
  </si>
  <si>
    <t>Поставка косилки ротационной навесной на трактор МТЗ</t>
  </si>
  <si>
    <t>28.30</t>
  </si>
  <si>
    <t>2 закупки в рамках гос.программы</t>
  </si>
  <si>
    <t>­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</si>
  <si>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
осуществляемого МКУ "Центр компетенции в сфере бухгалтерского учета и муниципального заказа Краснинского муниципального округа" 
по состоянию на 10.04.2026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</si>
  <si>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263481000031048100100100500017112244</t>
  </si>
  <si>
    <t>263481000031048100100100510013213244</t>
  </si>
  <si>
    <t>263481000031048100100100520011414244</t>
  </si>
  <si>
    <t>263480002890148000100100110010000244</t>
  </si>
  <si>
    <t>263480002890148000100100120012830244</t>
  </si>
  <si>
    <t>Поставка мешков для мусора</t>
  </si>
  <si>
    <t>22.22</t>
  </si>
  <si>
    <t>Поставка кистей малярных</t>
  </si>
  <si>
    <t>32.91</t>
  </si>
  <si>
    <t>Поставка перчаток трикотажных</t>
  </si>
  <si>
    <t>Нанесение горизонтальной дорожной разметки краской в с. Красное Краснинского округа Липецкой области в 2026 году</t>
  </si>
  <si>
    <t>42.11</t>
  </si>
  <si>
    <t>14.12</t>
  </si>
  <si>
    <t>Содержание и ремонт объектов водного благоустройства общественной территории центральной площади с. Красное Липецкой области в 2026г.</t>
  </si>
  <si>
    <t>33.12</t>
  </si>
  <si>
    <t>Всего 7 закупок</t>
  </si>
  <si>
    <t>Итого  12 закупок  для 2 заказчиков т.ч.</t>
  </si>
  <si>
    <t>10 закупок, относящихся к категории "Прочие"</t>
  </si>
  <si>
    <t>263481000031048100100100480017120244</t>
  </si>
  <si>
    <t>263481000031048100100100490017120244</t>
  </si>
  <si>
    <t>Государственная программа "Развитие физической культуры и спорта Липецкой области"</t>
  </si>
  <si>
    <t>Государственная программа  "Развитие физической культуры и спорта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</si>
</sst>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" fontId="15" fillId="3" borderId="25" xfId="0" applyNumberFormat="1" applyFont="1" applyFill="1" applyBorder="1" applyAlignment="1">
      <alignment horizontal="center" vertical="center" wrapText="1"/>
    </xf>
    <xf numFmtId="2" fontId="15" fillId="3" borderId="25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/>
    </xf>
    <xf numFmtId="0" fontId="13" fillId="0" borderId="0" xfId="0" applyFont="1"/>
    <xf numFmtId="4" fontId="11" fillId="0" borderId="6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center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2" fontId="15" fillId="3" borderId="22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center" vertical="center" wrapText="1"/>
    </xf>
    <xf numFmtId="49" fontId="20" fillId="5" borderId="2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49" fontId="20" fillId="5" borderId="6" xfId="0" applyNumberFormat="1" applyFont="1" applyFill="1" applyBorder="1" applyAlignment="1">
      <alignment horizontal="center" vertical="center" wrapText="1"/>
    </xf>
    <xf numFmtId="4" fontId="20" fillId="5" borderId="6" xfId="0" applyNumberFormat="1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49" fontId="20" fillId="5" borderId="4" xfId="0" applyNumberFormat="1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2" fontId="15" fillId="3" borderId="18" xfId="0" applyNumberFormat="1" applyFont="1" applyFill="1" applyBorder="1" applyAlignment="1">
      <alignment horizontal="center" vertical="center" wrapText="1"/>
    </xf>
    <xf numFmtId="165" fontId="13" fillId="2" borderId="32" xfId="0" applyNumberFormat="1" applyFont="1" applyFill="1" applyBorder="1" applyAlignment="1">
      <alignment vertical="center" wrapText="1"/>
    </xf>
    <xf numFmtId="165" fontId="13" fillId="2" borderId="32" xfId="0" applyNumberFormat="1" applyFont="1" applyFill="1" applyBorder="1" applyAlignment="1">
      <alignment horizontal="center" vertical="center" wrapText="1"/>
    </xf>
    <xf numFmtId="4" fontId="13" fillId="2" borderId="32" xfId="0" applyNumberFormat="1" applyFont="1" applyFill="1" applyBorder="1" applyAlignment="1">
      <alignment horizontal="center" vertical="center" wrapText="1"/>
    </xf>
    <xf numFmtId="0" fontId="13" fillId="2" borderId="32" xfId="0" applyFont="1" applyFill="1" applyBorder="1"/>
    <xf numFmtId="0" fontId="13" fillId="2" borderId="33" xfId="0" applyFont="1" applyFill="1" applyBorder="1"/>
    <xf numFmtId="0" fontId="21" fillId="0" borderId="25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2" fontId="15" fillId="3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5" fontId="15" fillId="0" borderId="15" xfId="0" applyNumberFormat="1" applyFont="1" applyFill="1" applyBorder="1" applyAlignment="1">
      <alignment horizontal="center" vertical="center" wrapText="1"/>
    </xf>
    <xf numFmtId="165" fontId="15" fillId="0" borderId="24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165" fontId="13" fillId="2" borderId="30" xfId="0" applyNumberFormat="1" applyFont="1" applyFill="1" applyBorder="1" applyAlignment="1">
      <alignment horizontal="left" vertical="center" wrapText="1"/>
    </xf>
    <xf numFmtId="165" fontId="13" fillId="2" borderId="31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right" vertical="center" wrapText="1"/>
    </xf>
    <xf numFmtId="4" fontId="8" fillId="4" borderId="25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29" xfId="0" applyNumberFormat="1" applyFont="1" applyFill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="50" zoomScaleNormal="50" zoomScaleSheetLayoutView="40" workbookViewId="0">
      <selection activeCell="M32" sqref="M32"/>
    </sheetView>
  </sheetViews>
  <sheetFormatPr defaultColWidth="9.140625" defaultRowHeight="15" x14ac:dyDescent="0.25"/>
  <cols>
    <col min="1" max="1" width="7.140625" style="17" customWidth="1"/>
    <col min="2" max="2" width="41.42578125" style="5" customWidth="1"/>
    <col min="3" max="3" width="17.85546875" style="5" customWidth="1"/>
    <col min="4" max="4" width="82" style="17" customWidth="1"/>
    <col min="5" max="6" width="29" style="17" customWidth="1"/>
    <col min="7" max="7" width="41.85546875" style="2" customWidth="1"/>
    <col min="8" max="8" width="53.140625" style="3" customWidth="1"/>
    <col min="9" max="9" width="36.42578125" style="17" customWidth="1"/>
    <col min="10" max="15" width="31.5703125" style="4" customWidth="1"/>
    <col min="16" max="16" width="28.28515625" style="4" hidden="1" customWidth="1"/>
    <col min="17" max="17" width="25.140625" style="4" customWidth="1"/>
    <col min="18" max="16384" width="9.140625" style="1"/>
  </cols>
  <sheetData>
    <row r="1" spans="1:17" ht="115.5" customHeight="1" x14ac:dyDescent="0.25">
      <c r="M1" s="79" t="s">
        <v>23</v>
      </c>
      <c r="N1" s="79"/>
      <c r="O1" s="79"/>
      <c r="P1" s="80"/>
      <c r="Q1" s="80"/>
    </row>
    <row r="2" spans="1:17" ht="130.5" customHeight="1" thickBot="1" x14ac:dyDescent="0.3">
      <c r="A2" s="88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67.900000000000006" customHeight="1" x14ac:dyDescent="0.25">
      <c r="A3" s="92" t="s">
        <v>0</v>
      </c>
      <c r="B3" s="83" t="s">
        <v>1</v>
      </c>
      <c r="C3" s="83" t="s">
        <v>7</v>
      </c>
      <c r="D3" s="83" t="s">
        <v>13</v>
      </c>
      <c r="E3" s="83" t="s">
        <v>2</v>
      </c>
      <c r="F3" s="83" t="s">
        <v>5</v>
      </c>
      <c r="G3" s="83" t="s">
        <v>6</v>
      </c>
      <c r="H3" s="81" t="s">
        <v>21</v>
      </c>
      <c r="I3" s="83" t="s">
        <v>3</v>
      </c>
      <c r="J3" s="94" t="s">
        <v>4</v>
      </c>
      <c r="K3" s="89" t="s">
        <v>12</v>
      </c>
      <c r="L3" s="90"/>
      <c r="M3" s="90"/>
      <c r="N3" s="90"/>
      <c r="O3" s="91"/>
      <c r="P3" s="94" t="s">
        <v>19</v>
      </c>
      <c r="Q3" s="96" t="s">
        <v>14</v>
      </c>
    </row>
    <row r="4" spans="1:17" ht="139.15" customHeight="1" thickBot="1" x14ac:dyDescent="0.3">
      <c r="A4" s="93"/>
      <c r="B4" s="84"/>
      <c r="C4" s="84"/>
      <c r="D4" s="84"/>
      <c r="E4" s="84"/>
      <c r="F4" s="84"/>
      <c r="G4" s="84"/>
      <c r="H4" s="82"/>
      <c r="I4" s="84"/>
      <c r="J4" s="95"/>
      <c r="K4" s="21" t="s">
        <v>10</v>
      </c>
      <c r="L4" s="21" t="s">
        <v>22</v>
      </c>
      <c r="M4" s="21" t="s">
        <v>15</v>
      </c>
      <c r="N4" s="21" t="s">
        <v>16</v>
      </c>
      <c r="O4" s="21" t="s">
        <v>11</v>
      </c>
      <c r="P4" s="95"/>
      <c r="Q4" s="97"/>
    </row>
    <row r="5" spans="1:17" s="22" customFormat="1" ht="60" customHeight="1" thickBot="1" x14ac:dyDescent="0.3">
      <c r="A5" s="85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s="22" customFormat="1" ht="108" customHeight="1" x14ac:dyDescent="0.25">
      <c r="A6" s="33">
        <v>1</v>
      </c>
      <c r="B6" s="98" t="s">
        <v>25</v>
      </c>
      <c r="C6" s="101" t="s">
        <v>24</v>
      </c>
      <c r="D6" s="27" t="s">
        <v>26</v>
      </c>
      <c r="E6" s="69" t="s">
        <v>44</v>
      </c>
      <c r="F6" s="36" t="s">
        <v>44</v>
      </c>
      <c r="G6" s="36" t="s">
        <v>20</v>
      </c>
      <c r="H6" s="28" t="s">
        <v>65</v>
      </c>
      <c r="I6" s="27" t="s">
        <v>27</v>
      </c>
      <c r="J6" s="29">
        <v>95666.67</v>
      </c>
      <c r="K6" s="29">
        <f>SUM(L6:O6)</f>
        <v>95666.67</v>
      </c>
      <c r="L6" s="30">
        <v>0</v>
      </c>
      <c r="M6" s="30">
        <v>0</v>
      </c>
      <c r="N6" s="29">
        <v>95666.67</v>
      </c>
      <c r="O6" s="30">
        <v>0</v>
      </c>
      <c r="P6" s="27" t="s">
        <v>29</v>
      </c>
      <c r="Q6" s="31" t="s">
        <v>17</v>
      </c>
    </row>
    <row r="7" spans="1:17" s="22" customFormat="1" ht="108" customHeight="1" x14ac:dyDescent="0.25">
      <c r="A7" s="34">
        <v>2</v>
      </c>
      <c r="B7" s="99"/>
      <c r="C7" s="102"/>
      <c r="D7" s="45" t="s">
        <v>28</v>
      </c>
      <c r="E7" s="35" t="s">
        <v>44</v>
      </c>
      <c r="F7" s="35" t="s">
        <v>20</v>
      </c>
      <c r="G7" s="35" t="s">
        <v>20</v>
      </c>
      <c r="H7" s="42" t="s">
        <v>64</v>
      </c>
      <c r="I7" s="45" t="s">
        <v>27</v>
      </c>
      <c r="J7" s="46">
        <v>26533.33</v>
      </c>
      <c r="K7" s="46">
        <f>SUM(L7:O7)</f>
        <v>26533.33</v>
      </c>
      <c r="L7" s="49">
        <v>0</v>
      </c>
      <c r="M7" s="49">
        <v>0</v>
      </c>
      <c r="N7" s="46">
        <v>26533.33</v>
      </c>
      <c r="O7" s="49">
        <v>0</v>
      </c>
      <c r="P7" s="45" t="s">
        <v>29</v>
      </c>
      <c r="Q7" s="32" t="s">
        <v>17</v>
      </c>
    </row>
    <row r="8" spans="1:17" s="22" customFormat="1" ht="108" customHeight="1" x14ac:dyDescent="0.25">
      <c r="A8" s="38">
        <v>3</v>
      </c>
      <c r="B8" s="99"/>
      <c r="C8" s="102"/>
      <c r="D8" s="47" t="s">
        <v>32</v>
      </c>
      <c r="E8" s="35" t="s">
        <v>44</v>
      </c>
      <c r="F8" s="35" t="s">
        <v>20</v>
      </c>
      <c r="G8" s="35" t="s">
        <v>20</v>
      </c>
      <c r="H8" s="70" t="s">
        <v>46</v>
      </c>
      <c r="I8" s="47" t="s">
        <v>33</v>
      </c>
      <c r="J8" s="48">
        <v>3931125.5</v>
      </c>
      <c r="K8" s="46">
        <f t="shared" ref="K8:K10" si="0">SUM(L8:O8)</f>
        <v>3931125.5</v>
      </c>
      <c r="L8" s="50">
        <v>0</v>
      </c>
      <c r="M8" s="50">
        <v>0</v>
      </c>
      <c r="N8" s="48">
        <v>3931125.5</v>
      </c>
      <c r="O8" s="50">
        <v>0</v>
      </c>
      <c r="P8" s="47" t="s">
        <v>29</v>
      </c>
      <c r="Q8" s="56" t="s">
        <v>17</v>
      </c>
    </row>
    <row r="9" spans="1:17" s="22" customFormat="1" ht="108" customHeight="1" x14ac:dyDescent="0.25">
      <c r="A9" s="34">
        <v>4</v>
      </c>
      <c r="B9" s="99"/>
      <c r="C9" s="102"/>
      <c r="D9" s="43" t="s">
        <v>30</v>
      </c>
      <c r="E9" s="43" t="s">
        <v>44</v>
      </c>
      <c r="F9" s="43" t="s">
        <v>44</v>
      </c>
      <c r="G9" s="43" t="s">
        <v>66</v>
      </c>
      <c r="H9" s="52" t="s">
        <v>48</v>
      </c>
      <c r="I9" s="43" t="s">
        <v>31</v>
      </c>
      <c r="J9" s="44">
        <v>43193.26</v>
      </c>
      <c r="K9" s="116">
        <f t="shared" si="0"/>
        <v>43193.26</v>
      </c>
      <c r="L9" s="44">
        <v>0</v>
      </c>
      <c r="M9" s="44">
        <v>35554.51</v>
      </c>
      <c r="N9" s="44">
        <v>7638.75</v>
      </c>
      <c r="O9" s="44">
        <v>0</v>
      </c>
      <c r="P9" s="44" t="s">
        <v>29</v>
      </c>
      <c r="Q9" s="57" t="s">
        <v>17</v>
      </c>
    </row>
    <row r="10" spans="1:17" s="22" customFormat="1" ht="108" customHeight="1" thickBot="1" x14ac:dyDescent="0.3">
      <c r="A10" s="37">
        <v>5</v>
      </c>
      <c r="B10" s="100"/>
      <c r="C10" s="103"/>
      <c r="D10" s="53" t="s">
        <v>34</v>
      </c>
      <c r="E10" s="53" t="s">
        <v>44</v>
      </c>
      <c r="F10" s="53" t="s">
        <v>44</v>
      </c>
      <c r="G10" s="53" t="s">
        <v>67</v>
      </c>
      <c r="H10" s="54" t="s">
        <v>47</v>
      </c>
      <c r="I10" s="53" t="s">
        <v>35</v>
      </c>
      <c r="J10" s="55">
        <v>287377.55</v>
      </c>
      <c r="K10" s="116">
        <f t="shared" si="0"/>
        <v>287377.55</v>
      </c>
      <c r="L10" s="55">
        <v>0</v>
      </c>
      <c r="M10" s="55">
        <v>172399.05</v>
      </c>
      <c r="N10" s="55">
        <v>114978.5</v>
      </c>
      <c r="O10" s="55">
        <v>0</v>
      </c>
      <c r="P10" s="55" t="s">
        <v>29</v>
      </c>
      <c r="Q10" s="58" t="s">
        <v>17</v>
      </c>
    </row>
    <row r="11" spans="1:17" s="40" customFormat="1" ht="32.25" customHeight="1" thickBot="1" x14ac:dyDescent="0.35">
      <c r="A11" s="104" t="s">
        <v>36</v>
      </c>
      <c r="B11" s="105"/>
      <c r="C11" s="64"/>
      <c r="D11" s="64"/>
      <c r="E11" s="65"/>
      <c r="F11" s="65"/>
      <c r="G11" s="65"/>
      <c r="H11" s="65"/>
      <c r="I11" s="65"/>
      <c r="J11" s="66">
        <f>SUM(J6:J10)</f>
        <v>4383896.3099999996</v>
      </c>
      <c r="K11" s="66">
        <f t="shared" ref="K11:O11" si="1">SUM(K6:K10)</f>
        <v>4383896.3099999996</v>
      </c>
      <c r="L11" s="66">
        <f t="shared" si="1"/>
        <v>0</v>
      </c>
      <c r="M11" s="66">
        <f t="shared" si="1"/>
        <v>207953.56</v>
      </c>
      <c r="N11" s="66">
        <f t="shared" si="1"/>
        <v>4175942.75</v>
      </c>
      <c r="O11" s="66">
        <f t="shared" si="1"/>
        <v>0</v>
      </c>
      <c r="P11" s="67"/>
      <c r="Q11" s="68"/>
    </row>
    <row r="12" spans="1:17" s="40" customFormat="1" ht="107.25" customHeight="1" x14ac:dyDescent="0.3">
      <c r="A12" s="59">
        <v>1</v>
      </c>
      <c r="B12" s="98" t="s">
        <v>37</v>
      </c>
      <c r="C12" s="113" t="s">
        <v>38</v>
      </c>
      <c r="D12" s="27" t="s">
        <v>39</v>
      </c>
      <c r="E12" s="36" t="s">
        <v>20</v>
      </c>
      <c r="F12" s="36" t="s">
        <v>20</v>
      </c>
      <c r="G12" s="36" t="s">
        <v>20</v>
      </c>
      <c r="H12" s="28" t="s">
        <v>49</v>
      </c>
      <c r="I12" s="27" t="s">
        <v>40</v>
      </c>
      <c r="J12" s="29">
        <v>214290.48</v>
      </c>
      <c r="K12" s="29">
        <f>SUM(L12:O12)</f>
        <v>214290.48</v>
      </c>
      <c r="L12" s="30">
        <v>0</v>
      </c>
      <c r="M12" s="30">
        <v>0</v>
      </c>
      <c r="N12" s="29">
        <v>214290.48</v>
      </c>
      <c r="O12" s="30">
        <v>0</v>
      </c>
      <c r="P12" s="27" t="s">
        <v>29</v>
      </c>
      <c r="Q12" s="31" t="s">
        <v>17</v>
      </c>
    </row>
    <row r="13" spans="1:17" s="40" customFormat="1" ht="107.25" customHeight="1" x14ac:dyDescent="0.3">
      <c r="A13" s="59">
        <v>2</v>
      </c>
      <c r="B13" s="99"/>
      <c r="C13" s="114"/>
      <c r="D13" s="45" t="s">
        <v>41</v>
      </c>
      <c r="E13" s="61" t="s">
        <v>20</v>
      </c>
      <c r="F13" s="61" t="s">
        <v>20</v>
      </c>
      <c r="G13" s="61" t="s">
        <v>20</v>
      </c>
      <c r="H13" s="51" t="s">
        <v>50</v>
      </c>
      <c r="I13" s="60" t="s">
        <v>42</v>
      </c>
      <c r="J13" s="62">
        <v>301333.33</v>
      </c>
      <c r="K13" s="62">
        <f>SUM(L13:O13)</f>
        <v>301333.33</v>
      </c>
      <c r="L13" s="63">
        <v>0</v>
      </c>
      <c r="M13" s="63">
        <v>0</v>
      </c>
      <c r="N13" s="62">
        <v>301333.33</v>
      </c>
      <c r="O13" s="63">
        <v>0</v>
      </c>
      <c r="P13" s="45" t="s">
        <v>29</v>
      </c>
      <c r="Q13" s="32" t="s">
        <v>17</v>
      </c>
    </row>
    <row r="14" spans="1:17" s="40" customFormat="1" ht="107.25" customHeight="1" x14ac:dyDescent="0.3">
      <c r="A14" s="59">
        <v>3</v>
      </c>
      <c r="B14" s="99"/>
      <c r="C14" s="114"/>
      <c r="D14" s="47" t="s">
        <v>51</v>
      </c>
      <c r="E14" s="61" t="s">
        <v>20</v>
      </c>
      <c r="F14" s="61" t="s">
        <v>20</v>
      </c>
      <c r="G14" s="61" t="s">
        <v>20</v>
      </c>
      <c r="H14" s="42" t="s">
        <v>20</v>
      </c>
      <c r="I14" s="45" t="s">
        <v>52</v>
      </c>
      <c r="J14" s="46">
        <v>78090.7</v>
      </c>
      <c r="K14" s="62">
        <f t="shared" ref="K14:K18" si="2">SUM(L14:O14)</f>
        <v>78090.7</v>
      </c>
      <c r="L14" s="49">
        <v>0</v>
      </c>
      <c r="M14" s="49">
        <v>0</v>
      </c>
      <c r="N14" s="46">
        <v>78090.7</v>
      </c>
      <c r="O14" s="49">
        <v>0</v>
      </c>
      <c r="P14" s="45" t="s">
        <v>29</v>
      </c>
      <c r="Q14" s="32" t="s">
        <v>17</v>
      </c>
    </row>
    <row r="15" spans="1:17" s="40" customFormat="1" ht="107.25" customHeight="1" x14ac:dyDescent="0.3">
      <c r="A15" s="59">
        <v>4</v>
      </c>
      <c r="B15" s="99"/>
      <c r="C15" s="114"/>
      <c r="D15" s="45" t="s">
        <v>53</v>
      </c>
      <c r="E15" s="61" t="s">
        <v>20</v>
      </c>
      <c r="F15" s="61" t="s">
        <v>20</v>
      </c>
      <c r="G15" s="61" t="s">
        <v>20</v>
      </c>
      <c r="H15" s="42" t="s">
        <v>20</v>
      </c>
      <c r="I15" s="45" t="s">
        <v>54</v>
      </c>
      <c r="J15" s="46">
        <v>10660.4</v>
      </c>
      <c r="K15" s="62">
        <f t="shared" si="2"/>
        <v>10660.4</v>
      </c>
      <c r="L15" s="49">
        <v>0</v>
      </c>
      <c r="M15" s="49">
        <v>0</v>
      </c>
      <c r="N15" s="46">
        <v>10660.4</v>
      </c>
      <c r="O15" s="49">
        <v>0</v>
      </c>
      <c r="P15" s="45" t="s">
        <v>29</v>
      </c>
      <c r="Q15" s="32" t="s">
        <v>17</v>
      </c>
    </row>
    <row r="16" spans="1:17" s="40" customFormat="1" ht="107.25" customHeight="1" x14ac:dyDescent="0.3">
      <c r="A16" s="59">
        <v>5</v>
      </c>
      <c r="B16" s="99"/>
      <c r="C16" s="114"/>
      <c r="D16" s="45" t="s">
        <v>55</v>
      </c>
      <c r="E16" s="61" t="s">
        <v>20</v>
      </c>
      <c r="F16" s="61" t="s">
        <v>20</v>
      </c>
      <c r="G16" s="61" t="s">
        <v>20</v>
      </c>
      <c r="H16" s="42" t="s">
        <v>20</v>
      </c>
      <c r="I16" s="77" t="s">
        <v>58</v>
      </c>
      <c r="J16" s="46">
        <v>6396</v>
      </c>
      <c r="K16" s="62">
        <f t="shared" si="2"/>
        <v>6396</v>
      </c>
      <c r="L16" s="49">
        <v>0</v>
      </c>
      <c r="M16" s="49">
        <v>0</v>
      </c>
      <c r="N16" s="46">
        <v>6396</v>
      </c>
      <c r="O16" s="49">
        <v>0</v>
      </c>
      <c r="P16" s="45" t="s">
        <v>29</v>
      </c>
      <c r="Q16" s="32" t="s">
        <v>17</v>
      </c>
    </row>
    <row r="17" spans="1:17" s="40" customFormat="1" ht="107.25" customHeight="1" x14ac:dyDescent="0.3">
      <c r="A17" s="59">
        <v>6</v>
      </c>
      <c r="B17" s="99"/>
      <c r="C17" s="114"/>
      <c r="D17" s="45" t="s">
        <v>56</v>
      </c>
      <c r="E17" s="61" t="s">
        <v>20</v>
      </c>
      <c r="F17" s="61" t="s">
        <v>20</v>
      </c>
      <c r="G17" s="61" t="s">
        <v>20</v>
      </c>
      <c r="H17" s="42" t="s">
        <v>20</v>
      </c>
      <c r="I17" s="77" t="s">
        <v>57</v>
      </c>
      <c r="J17" s="46">
        <v>424646.64</v>
      </c>
      <c r="K17" s="62">
        <f t="shared" si="2"/>
        <v>424646.64</v>
      </c>
      <c r="L17" s="49">
        <v>0</v>
      </c>
      <c r="M17" s="49">
        <v>0</v>
      </c>
      <c r="N17" s="46">
        <v>424646.64</v>
      </c>
      <c r="O17" s="49">
        <v>0</v>
      </c>
      <c r="P17" s="47" t="s">
        <v>29</v>
      </c>
      <c r="Q17" s="32" t="s">
        <v>17</v>
      </c>
    </row>
    <row r="18" spans="1:17" s="40" customFormat="1" ht="107.25" customHeight="1" thickBot="1" x14ac:dyDescent="0.35">
      <c r="A18" s="59">
        <v>7</v>
      </c>
      <c r="B18" s="100"/>
      <c r="C18" s="115"/>
      <c r="D18" s="71" t="s">
        <v>59</v>
      </c>
      <c r="E18" s="72" t="s">
        <v>20</v>
      </c>
      <c r="F18" s="72" t="s">
        <v>20</v>
      </c>
      <c r="G18" s="72" t="s">
        <v>20</v>
      </c>
      <c r="H18" s="73" t="s">
        <v>20</v>
      </c>
      <c r="I18" s="78" t="s">
        <v>60</v>
      </c>
      <c r="J18" s="74">
        <v>1500000</v>
      </c>
      <c r="K18" s="62">
        <f>SUM(L18:O18)</f>
        <v>1500000</v>
      </c>
      <c r="L18" s="75">
        <v>0</v>
      </c>
      <c r="M18" s="75">
        <v>0</v>
      </c>
      <c r="N18" s="74">
        <v>1500000</v>
      </c>
      <c r="O18" s="75">
        <v>0</v>
      </c>
      <c r="P18" s="71" t="s">
        <v>29</v>
      </c>
      <c r="Q18" s="76" t="s">
        <v>17</v>
      </c>
    </row>
    <row r="19" spans="1:17" s="40" customFormat="1" ht="32.25" customHeight="1" thickBot="1" x14ac:dyDescent="0.35">
      <c r="A19" s="104" t="s">
        <v>61</v>
      </c>
      <c r="B19" s="105"/>
      <c r="C19" s="64"/>
      <c r="D19" s="64"/>
      <c r="E19" s="65"/>
      <c r="F19" s="65"/>
      <c r="G19" s="65"/>
      <c r="H19" s="65"/>
      <c r="I19" s="65"/>
      <c r="J19" s="66">
        <f>SUM(J12:J18)</f>
        <v>2535417.5499999998</v>
      </c>
      <c r="K19" s="66">
        <f t="shared" ref="K19:O19" si="3">SUM(K12:K18)</f>
        <v>2535417.5499999998</v>
      </c>
      <c r="L19" s="66">
        <f t="shared" si="3"/>
        <v>0</v>
      </c>
      <c r="M19" s="66">
        <f t="shared" si="3"/>
        <v>0</v>
      </c>
      <c r="N19" s="66">
        <f t="shared" si="3"/>
        <v>2535417.5499999998</v>
      </c>
      <c r="O19" s="66">
        <f t="shared" si="3"/>
        <v>0</v>
      </c>
      <c r="P19" s="67"/>
      <c r="Q19" s="68"/>
    </row>
    <row r="20" spans="1:17" s="18" customFormat="1" ht="47.25" customHeight="1" x14ac:dyDescent="0.25">
      <c r="A20" s="106" t="s">
        <v>62</v>
      </c>
      <c r="B20" s="107"/>
      <c r="C20" s="107"/>
      <c r="D20" s="107"/>
      <c r="E20" s="108"/>
      <c r="F20" s="108"/>
      <c r="G20" s="108"/>
      <c r="H20" s="109"/>
      <c r="I20" s="109"/>
      <c r="J20" s="110">
        <f>J19+J11</f>
        <v>6919313.8599999994</v>
      </c>
      <c r="K20" s="110">
        <f>K21+K22+K23</f>
        <v>6919313.8600000003</v>
      </c>
      <c r="L20" s="110">
        <f t="shared" ref="K20:O20" si="4">L19+L11</f>
        <v>0</v>
      </c>
      <c r="M20" s="110">
        <f t="shared" si="4"/>
        <v>207953.56</v>
      </c>
      <c r="N20" s="110">
        <f t="shared" si="4"/>
        <v>6711360.2999999998</v>
      </c>
      <c r="O20" s="110">
        <f t="shared" si="4"/>
        <v>0</v>
      </c>
      <c r="P20" s="111"/>
      <c r="Q20" s="112"/>
    </row>
    <row r="21" spans="1:17" s="18" customFormat="1" ht="47.25" customHeight="1" x14ac:dyDescent="0.25">
      <c r="A21" s="7" t="s">
        <v>18</v>
      </c>
      <c r="B21" s="8"/>
      <c r="C21" s="11"/>
      <c r="D21" s="8"/>
      <c r="E21" s="8"/>
      <c r="F21" s="8"/>
      <c r="G21" s="8"/>
      <c r="H21" s="8"/>
      <c r="I21" s="8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/>
      <c r="Q21" s="14"/>
    </row>
    <row r="22" spans="1:17" s="18" customFormat="1" ht="47.25" customHeight="1" x14ac:dyDescent="0.25">
      <c r="A22" s="9" t="s">
        <v>43</v>
      </c>
      <c r="B22" s="10"/>
      <c r="C22" s="13"/>
      <c r="D22" s="10"/>
      <c r="E22" s="10"/>
      <c r="F22" s="10"/>
      <c r="G22" s="10"/>
      <c r="H22" s="10"/>
      <c r="I22" s="10"/>
      <c r="J22" s="39">
        <f>J9+J10</f>
        <v>330570.81</v>
      </c>
      <c r="K22" s="39">
        <f t="shared" ref="K22:O22" si="5">K9+K10</f>
        <v>330570.81</v>
      </c>
      <c r="L22" s="39">
        <f t="shared" si="5"/>
        <v>0</v>
      </c>
      <c r="M22" s="39">
        <f t="shared" si="5"/>
        <v>207953.56</v>
      </c>
      <c r="N22" s="39">
        <f t="shared" si="5"/>
        <v>122617.25</v>
      </c>
      <c r="O22" s="39">
        <f t="shared" si="5"/>
        <v>0</v>
      </c>
      <c r="P22" s="24"/>
      <c r="Q22" s="15"/>
    </row>
    <row r="23" spans="1:17" s="18" customFormat="1" ht="47.25" customHeight="1" thickBot="1" x14ac:dyDescent="0.3">
      <c r="A23" s="19" t="s">
        <v>63</v>
      </c>
      <c r="B23" s="20"/>
      <c r="C23" s="20"/>
      <c r="D23" s="20"/>
      <c r="E23" s="20"/>
      <c r="F23" s="20"/>
      <c r="G23" s="20"/>
      <c r="H23" s="20"/>
      <c r="I23" s="20"/>
      <c r="J23" s="41">
        <f>J6+J7+J8+J12+J13+J14+J15+J16+J17+J18</f>
        <v>6588743.0500000007</v>
      </c>
      <c r="K23" s="41">
        <f t="shared" ref="K23:O23" si="6">K6+K7+K8+K12+K13+K14+K15+K16+K17+K18</f>
        <v>6588743.0500000007</v>
      </c>
      <c r="L23" s="41">
        <f t="shared" si="6"/>
        <v>0</v>
      </c>
      <c r="M23" s="41">
        <f t="shared" si="6"/>
        <v>0</v>
      </c>
      <c r="N23" s="41">
        <f t="shared" si="6"/>
        <v>6588743.0500000007</v>
      </c>
      <c r="O23" s="41">
        <f t="shared" si="6"/>
        <v>0</v>
      </c>
      <c r="P23" s="25"/>
      <c r="Q23" s="16"/>
    </row>
    <row r="39" spans="7:7" x14ac:dyDescent="0.25">
      <c r="G39" s="26"/>
    </row>
  </sheetData>
  <mergeCells count="23">
    <mergeCell ref="A11:B11"/>
    <mergeCell ref="P3:P4"/>
    <mergeCell ref="E3:E4"/>
    <mergeCell ref="F3:F4"/>
    <mergeCell ref="A20:D20"/>
    <mergeCell ref="B6:B10"/>
    <mergeCell ref="C6:C10"/>
    <mergeCell ref="A19:B19"/>
    <mergeCell ref="B12:B18"/>
    <mergeCell ref="C12:C18"/>
    <mergeCell ref="M1:Q1"/>
    <mergeCell ref="H3:H4"/>
    <mergeCell ref="G3:G4"/>
    <mergeCell ref="A5:Q5"/>
    <mergeCell ref="A2:Q2"/>
    <mergeCell ref="K3:O3"/>
    <mergeCell ref="A3:A4"/>
    <mergeCell ref="B3:B4"/>
    <mergeCell ref="C3:C4"/>
    <mergeCell ref="I3:I4"/>
    <mergeCell ref="J3:J4"/>
    <mergeCell ref="D3:D4"/>
    <mergeCell ref="Q3:Q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8</v>
      </c>
    </row>
    <row r="3" spans="2:2" ht="31.5" x14ac:dyDescent="0.2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2026-04-10T09:30:45Z</dcterms:modified>
</cp:coreProperties>
</file>