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/>
  <mc:AlternateContent xmlns:mc="http://schemas.openxmlformats.org/markup-compatibility/2006">
    <mc:Choice Requires="x15">
      <x15ac:absPath xmlns:x15ac="http://schemas.microsoft.com/office/spreadsheetml/2010/11/ac" url="Y:\2026 год\ОТДЕЛ РЕГУЛИРОВАНИЯ КОНТРАКТНОЙ СИСТЕМЫ\МОНИТОРИНГИ\Графики ЦЗ и СЗ_2026\Апрель\10.04.2026\На Сайт\"/>
    </mc:Choice>
  </mc:AlternateContent>
  <xr:revisionPtr revIDLastSave="0" documentId="13_ncr:1_{845C69AC-BB7F-4B0F-9087-78F86B6FD9E8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АПРЕЛЬ_ЦЗ" sheetId="1" r:id="rId1"/>
    <sheet name="Лист2" sheetId="4" state="hidden" r:id="rId2"/>
  </sheets>
  <definedNames>
    <definedName name="_xlnm.Print_Area" localSheetId="0">АПРЕЛЬ_ЦЗ!$A$1:$Q$20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7" i="1" l="1"/>
  <c r="N7" i="1"/>
  <c r="J7" i="1"/>
  <c r="L20" i="1"/>
  <c r="M20" i="1"/>
  <c r="N20" i="1"/>
  <c r="O20" i="1"/>
  <c r="J20" i="1"/>
  <c r="L18" i="1"/>
  <c r="M18" i="1"/>
  <c r="N18" i="1"/>
  <c r="O18" i="1"/>
  <c r="J18" i="1"/>
  <c r="K15" i="1"/>
  <c r="K16" i="1" s="1"/>
  <c r="L16" i="1"/>
  <c r="L17" i="1" s="1"/>
  <c r="M16" i="1"/>
  <c r="N16" i="1"/>
  <c r="O16" i="1"/>
  <c r="J16" i="1"/>
  <c r="K13" i="1"/>
  <c r="K14" i="1" s="1"/>
  <c r="L14" i="1"/>
  <c r="M14" i="1"/>
  <c r="N14" i="1"/>
  <c r="O14" i="1"/>
  <c r="J14" i="1"/>
  <c r="K10" i="1"/>
  <c r="K11" i="1"/>
  <c r="L12" i="1"/>
  <c r="M12" i="1"/>
  <c r="N12" i="1"/>
  <c r="O12" i="1"/>
  <c r="J12" i="1"/>
  <c r="L9" i="1"/>
  <c r="M9" i="1"/>
  <c r="M17" i="1" s="1"/>
  <c r="N9" i="1"/>
  <c r="O9" i="1"/>
  <c r="J9" i="1"/>
  <c r="K8" i="1"/>
  <c r="K20" i="1" s="1"/>
  <c r="K6" i="1"/>
  <c r="J17" i="1" l="1"/>
  <c r="O17" i="1"/>
  <c r="K18" i="1"/>
  <c r="K17" i="1" s="1"/>
  <c r="K9" i="1"/>
  <c r="N17" i="1"/>
  <c r="K12" i="1"/>
</calcChain>
</file>

<file path=xl/sharedStrings.xml><?xml version="1.0" encoding="utf-8"?>
<sst xmlns="http://schemas.openxmlformats.org/spreadsheetml/2006/main" count="85" uniqueCount="53">
  <si>
    <t>№ п/п</t>
  </si>
  <si>
    <t>Наименование заказчика</t>
  </si>
  <si>
    <t>Наименование национального проекта</t>
  </si>
  <si>
    <t>Идентификационный код закупки</t>
  </si>
  <si>
    <t>Товар (работа, услуга) по Общероссийскому классификатору продукции по видам экономической деятельности ОК 034-2014 (КПЕС 2008) (ОКПД2)</t>
  </si>
  <si>
    <t>НМЦК, руб.</t>
  </si>
  <si>
    <t>Наименование 
федерального проекта</t>
  </si>
  <si>
    <t>Наименование 
государственной программы 
Липецкой области</t>
  </si>
  <si>
    <t>Предполагаемая дата размещения (месяц)</t>
  </si>
  <si>
    <t>ИНН заказчика</t>
  </si>
  <si>
    <t>новая закупка</t>
  </si>
  <si>
    <t>скорректированная закупка</t>
  </si>
  <si>
    <t>Всего, руб.</t>
  </si>
  <si>
    <t>федеральный бюджет, руб.</t>
  </si>
  <si>
    <t>внебюджетные средства, руб.</t>
  </si>
  <si>
    <t>Источник финансирования</t>
  </si>
  <si>
    <t>Наименование 
объекта закупки</t>
  </si>
  <si>
    <t>Наименование способа определения поставщика (подрядчика, исполнителя)</t>
  </si>
  <si>
    <t>областной
бюджет, руб.</t>
  </si>
  <si>
    <t>местный
бюджет, руб.</t>
  </si>
  <si>
    <t>эл.аукцион</t>
  </si>
  <si>
    <t xml:space="preserve">Согласовано:
Председатель комитета по финансам администрации 
Усманского муниципального округа 
И.В.Демихова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</si>
  <si>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42.11.</t>
  </si>
  <si>
    <t>Всего 1 закупка</t>
  </si>
  <si>
    <t>апрель</t>
  </si>
  <si>
    <t>0 закупок в рамках гос.программ</t>
  </si>
  <si>
    <t xml:space="preserve">Пашковский территориальный отдел администрации Усманского муниципального округа Липецкой области Российской Федерации </t>
  </si>
  <si>
    <t xml:space="preserve">Выполнение работ по ремонту автомобильной дороги по ул.Ленина от дома №53 в сторону дома №67 с.Пашково Усманского муниципального округа Липецкой области </t>
  </si>
  <si>
    <t>263481602650848160100100090004211244</t>
  </si>
  <si>
    <t>Завальновский территориальный отдел администрации Усманского муниципального округа Липецкой области Российской Федерации</t>
  </si>
  <si>
    <t xml:space="preserve">Выполнение работ по ремонту автомобильных дорог: по пер. Героев от дома №12 до пересечения с ул. Интернациональной; по ул. Заречная от пересечения ул. Бубнова до пересечения с пер. Героев с. Завальное Усманского муниципального округа Липецкой области </t>
  </si>
  <si>
    <t>263481602634648160100100040004211244</t>
  </si>
  <si>
    <t>Девицкий территориальный отдел администрации Усманского муниципального округа Липецкой области Российской Федерации</t>
  </si>
  <si>
    <t>Выполнение работ по вывозу мусора с улиц с. Девица, с. Новоуглянка, пос. Учхоз, пос. Левый берег (в том числе крупногабаритного в районе площадок ТКО, ликвидация стихийных свалок)</t>
  </si>
  <si>
    <t>263481602641048160100100130003811244</t>
  </si>
  <si>
    <t>38.11</t>
  </si>
  <si>
    <t>Выполнение работ по ямочному ремонту дорог: ул. Мира, ул. Садовая, ул. Октябрьская, ул. Гагарина с. Новоуглянка Усманского муниципального округа Липецкой области; ул. Школьная, ул. Молодежная, ул. Октябрьская с. Девица Усманского муниципального округа Липецкой области</t>
  </si>
  <si>
    <t>263481604641048160100100080004211244</t>
  </si>
  <si>
    <t>4 закупки, относящихся к категории "Прочие"</t>
  </si>
  <si>
    <t>Всего 2 закупки</t>
  </si>
  <si>
    <t>МБОУ СОШ с. Октябрьское</t>
  </si>
  <si>
    <t>Поставка мебели для учебных кабинетов для нужд МБОУ СОШ с. Октябрьское Усманского муниципального района Липецкой области</t>
  </si>
  <si>
    <t>Национальный проект "Молодежь и дети"</t>
  </si>
  <si>
    <t>Федеральный проект "Все лучшее детям"</t>
  </si>
  <si>
    <t>263481600458248160100100120003101243.</t>
  </si>
  <si>
    <t>31.01.</t>
  </si>
  <si>
    <t>МБОУ СОШ № 3 г. Усмань</t>
  </si>
  <si>
    <t>Поставка мебели в кабинеты для нужд МБОУ СОШ №3 Усманского муниципального района Липецкой области</t>
  </si>
  <si>
    <t>-</t>
  </si>
  <si>
    <t>263481600473748160100100150003101243.</t>
  </si>
  <si>
    <t>Итого 6 закупок для 5 заказчиков, в т.ч.</t>
  </si>
  <si>
    <t>2 закупки в рамках нац.проекта</t>
  </si>
  <si>
    <r>
      <t xml:space="preserve">График централизованного определения поставщика (подрядчика, исполнителя) закупок товаров (работ, услуг) на апрель 2026 года,
осуществляемого МКУ "Центр компетенций централизованного  бухгалтерского учета и муниципальных закупок Усманского муниципального района  Липецкой области"
по состоянию на 10.04.2026 года
</t>
    </r>
    <r>
      <rPr>
        <b/>
        <i/>
        <sz val="24"/>
        <color rgb="FFFF0000"/>
        <rFont val="Times New Roman"/>
        <family val="1"/>
        <charset val="204"/>
      </rPr>
      <t>(версия 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</si>
</sst>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0.0"/>
  </numFmts>
  <fonts count="23" x14ac:knownFonts="1">
    <font>
      <sz val="11"/>
      <color theme="1"/>
      <name val="Calibri"/>
      <family val="2"/>
      <charset val="204"/>
      <scheme val="minor"/>
    </font>
    <font>
      <b/>
      <sz val="2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b/>
      <i/>
      <sz val="24"/>
      <color rgb="FFC00000"/>
      <name val="Times New Roman"/>
      <family val="1"/>
      <charset val="204"/>
    </font>
    <font>
      <b/>
      <i/>
      <sz val="24"/>
      <color theme="9" tint="-0.499984740745262"/>
      <name val="Times New Roman"/>
      <family val="1"/>
      <charset val="204"/>
    </font>
    <font>
      <b/>
      <i/>
      <sz val="2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36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i/>
      <sz val="24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C00000"/>
      <name val="Times New Roman"/>
      <family val="1"/>
      <charset val="204"/>
    </font>
    <font>
      <b/>
      <sz val="18"/>
      <color rgb="FFC00000"/>
      <name val="Times New Roman"/>
      <family val="1"/>
      <charset val="204"/>
    </font>
    <font>
      <sz val="14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4" fillId="0" borderId="1">
      <alignment horizontal="center" vertical="center" wrapText="1"/>
    </xf>
    <xf numFmtId="2" fontId="4" fillId="0" borderId="1">
      <alignment horizontal="center" vertical="center" wrapText="1"/>
    </xf>
    <xf numFmtId="49" fontId="4" fillId="0" borderId="1">
      <alignment horizontal="center" vertical="center" wrapText="1"/>
    </xf>
    <xf numFmtId="2" fontId="4" fillId="0" borderId="1">
      <alignment horizontal="center" vertical="center" shrinkToFit="1"/>
    </xf>
    <xf numFmtId="0" fontId="5" fillId="0" borderId="0"/>
    <xf numFmtId="164" fontId="12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2" fillId="0" borderId="0" xfId="0" applyNumberFormat="1" applyFont="1"/>
    <xf numFmtId="0" fontId="7" fillId="0" borderId="0" xfId="0" applyFont="1" applyAlignment="1">
      <alignment horizontal="center" vertical="center" wrapText="1"/>
    </xf>
    <xf numFmtId="0" fontId="9" fillId="6" borderId="3" xfId="0" applyFont="1" applyFill="1" applyBorder="1" applyAlignment="1">
      <alignment vertical="center"/>
    </xf>
    <xf numFmtId="0" fontId="9" fillId="6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vertical="center"/>
    </xf>
    <xf numFmtId="0" fontId="10" fillId="5" borderId="2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vertical="center"/>
    </xf>
    <xf numFmtId="4" fontId="9" fillId="6" borderId="2" xfId="0" applyNumberFormat="1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vertical="center"/>
    </xf>
    <xf numFmtId="4" fontId="2" fillId="6" borderId="2" xfId="0" applyNumberFormat="1" applyFont="1" applyFill="1" applyBorder="1" applyAlignment="1">
      <alignment horizontal="center" vertical="center"/>
    </xf>
    <xf numFmtId="4" fontId="2" fillId="6" borderId="4" xfId="0" applyNumberFormat="1" applyFont="1" applyFill="1" applyBorder="1" applyAlignment="1">
      <alignment horizontal="center" vertical="center"/>
    </xf>
    <xf numFmtId="4" fontId="2" fillId="5" borderId="4" xfId="0" applyNumberFormat="1" applyFont="1" applyFill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0" fontId="2" fillId="0" borderId="0" xfId="0" applyFont="1"/>
    <xf numFmtId="0" fontId="2" fillId="3" borderId="0" xfId="0" applyFont="1" applyFill="1"/>
    <xf numFmtId="0" fontId="2" fillId="0" borderId="0" xfId="0" applyFont="1" applyAlignment="1">
      <alignment horizontal="center" vertical="center"/>
    </xf>
    <xf numFmtId="4" fontId="6" fillId="2" borderId="2" xfId="0" applyNumberFormat="1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right" vertical="center" wrapText="1"/>
    </xf>
    <xf numFmtId="4" fontId="2" fillId="4" borderId="9" xfId="0" applyNumberFormat="1" applyFont="1" applyFill="1" applyBorder="1" applyAlignment="1">
      <alignment horizontal="center" vertical="center"/>
    </xf>
    <xf numFmtId="4" fontId="10" fillId="5" borderId="2" xfId="0" applyNumberFormat="1" applyFont="1" applyFill="1" applyBorder="1" applyAlignment="1">
      <alignment horizontal="center" vertical="center"/>
    </xf>
    <xf numFmtId="4" fontId="8" fillId="4" borderId="8" xfId="0" applyNumberFormat="1" applyFont="1" applyFill="1" applyBorder="1" applyAlignment="1">
      <alignment horizontal="center" vertical="center" wrapText="1"/>
    </xf>
    <xf numFmtId="165" fontId="14" fillId="2" borderId="23" xfId="0" applyNumberFormat="1" applyFont="1" applyFill="1" applyBorder="1" applyAlignment="1">
      <alignment vertical="center" wrapText="1"/>
    </xf>
    <xf numFmtId="165" fontId="14" fillId="2" borderId="23" xfId="0" applyNumberFormat="1" applyFont="1" applyFill="1" applyBorder="1" applyAlignment="1">
      <alignment horizontal="center" vertical="center" wrapText="1"/>
    </xf>
    <xf numFmtId="4" fontId="14" fillId="2" borderId="23" xfId="0" applyNumberFormat="1" applyFont="1" applyFill="1" applyBorder="1" applyAlignment="1">
      <alignment horizontal="center" vertical="center" wrapText="1"/>
    </xf>
    <xf numFmtId="0" fontId="14" fillId="2" borderId="24" xfId="0" applyFont="1" applyFill="1" applyBorder="1"/>
    <xf numFmtId="0" fontId="14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5" fillId="0" borderId="0" xfId="0" applyNumberFormat="1" applyFont="1" applyAlignment="1">
      <alignment vertical="center" wrapText="1"/>
    </xf>
    <xf numFmtId="4" fontId="2" fillId="5" borderId="2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11" fillId="0" borderId="6" xfId="0" applyFont="1" applyBorder="1" applyAlignment="1">
      <alignment horizontal="center" vertical="center"/>
    </xf>
    <xf numFmtId="4" fontId="11" fillId="0" borderId="6" xfId="0" applyNumberFormat="1" applyFont="1" applyBorder="1" applyAlignment="1">
      <alignment horizontal="center" vertical="center"/>
    </xf>
    <xf numFmtId="0" fontId="18" fillId="3" borderId="12" xfId="0" applyFont="1" applyFill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center" vertical="center" wrapText="1"/>
    </xf>
    <xf numFmtId="0" fontId="19" fillId="3" borderId="26" xfId="0" applyFont="1" applyFill="1" applyBorder="1" applyAlignment="1">
      <alignment horizontal="center" vertical="center" wrapText="1"/>
    </xf>
    <xf numFmtId="0" fontId="6" fillId="3" borderId="0" xfId="0" applyFont="1" applyFill="1"/>
    <xf numFmtId="0" fontId="20" fillId="6" borderId="2" xfId="0" applyFont="1" applyFill="1" applyBorder="1" applyAlignment="1">
      <alignment horizontal="center" vertical="center" wrapText="1"/>
    </xf>
    <xf numFmtId="0" fontId="20" fillId="6" borderId="27" xfId="0" applyFont="1" applyFill="1" applyBorder="1" applyAlignment="1">
      <alignment horizontal="center" vertical="center" wrapText="1"/>
    </xf>
    <xf numFmtId="49" fontId="20" fillId="6" borderId="2" xfId="0" applyNumberFormat="1" applyFont="1" applyFill="1" applyBorder="1" applyAlignment="1">
      <alignment horizontal="center" vertical="center" wrapText="1"/>
    </xf>
    <xf numFmtId="4" fontId="20" fillId="6" borderId="27" xfId="0" applyNumberFormat="1" applyFont="1" applyFill="1" applyBorder="1" applyAlignment="1">
      <alignment horizontal="center" vertical="center" wrapText="1"/>
    </xf>
    <xf numFmtId="4" fontId="20" fillId="6" borderId="28" xfId="0" applyNumberFormat="1" applyFont="1" applyFill="1" applyBorder="1" applyAlignment="1">
      <alignment horizontal="center" vertical="center" wrapText="1"/>
    </xf>
    <xf numFmtId="0" fontId="21" fillId="0" borderId="0" xfId="0" applyFont="1" applyFill="1"/>
    <xf numFmtId="0" fontId="19" fillId="3" borderId="10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27" xfId="0" applyFont="1" applyFill="1" applyBorder="1" applyAlignment="1">
      <alignment horizontal="center" vertical="center" wrapText="1"/>
    </xf>
    <xf numFmtId="49" fontId="19" fillId="3" borderId="2" xfId="0" applyNumberFormat="1" applyFont="1" applyFill="1" applyBorder="1" applyAlignment="1">
      <alignment horizontal="center" vertical="center" wrapText="1"/>
    </xf>
    <xf numFmtId="4" fontId="19" fillId="3" borderId="27" xfId="0" applyNumberFormat="1" applyFont="1" applyFill="1" applyBorder="1" applyAlignment="1">
      <alignment horizontal="center" vertical="center" wrapText="1"/>
    </xf>
    <xf numFmtId="4" fontId="19" fillId="3" borderId="28" xfId="0" applyNumberFormat="1" applyFont="1" applyFill="1" applyBorder="1" applyAlignment="1">
      <alignment horizontal="center" vertical="center" wrapText="1"/>
    </xf>
    <xf numFmtId="0" fontId="18" fillId="3" borderId="31" xfId="0" applyFont="1" applyFill="1" applyBorder="1" applyAlignment="1">
      <alignment horizontal="center" vertical="center" wrapText="1"/>
    </xf>
    <xf numFmtId="0" fontId="18" fillId="3" borderId="30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2" fillId="3" borderId="10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4" fontId="6" fillId="2" borderId="10" xfId="0" applyNumberFormat="1" applyFont="1" applyFill="1" applyBorder="1" applyAlignment="1">
      <alignment horizontal="center" vertical="center" wrapText="1"/>
    </xf>
    <xf numFmtId="4" fontId="6" fillId="2" borderId="11" xfId="0" applyNumberFormat="1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  <xf numFmtId="4" fontId="6" fillId="2" borderId="13" xfId="0" applyNumberFormat="1" applyFont="1" applyFill="1" applyBorder="1" applyAlignment="1">
      <alignment horizontal="center" vertical="center" wrapText="1"/>
    </xf>
    <xf numFmtId="4" fontId="6" fillId="2" borderId="15" xfId="0" applyNumberFormat="1" applyFont="1" applyFill="1" applyBorder="1" applyAlignment="1">
      <alignment horizontal="center" vertical="center" wrapText="1"/>
    </xf>
    <xf numFmtId="4" fontId="15" fillId="0" borderId="0" xfId="0" applyNumberFormat="1" applyFont="1" applyAlignment="1">
      <alignment horizontal="left" vertical="center" wrapText="1"/>
    </xf>
    <xf numFmtId="0" fontId="1" fillId="0" borderId="18" xfId="0" applyFont="1" applyBorder="1" applyAlignment="1">
      <alignment horizontal="center" vertical="center" wrapText="1"/>
    </xf>
    <xf numFmtId="4" fontId="6" fillId="2" borderId="19" xfId="0" applyNumberFormat="1" applyFont="1" applyFill="1" applyBorder="1" applyAlignment="1">
      <alignment horizontal="center" vertical="center" wrapText="1"/>
    </xf>
    <xf numFmtId="4" fontId="6" fillId="2" borderId="20" xfId="0" applyNumberFormat="1" applyFont="1" applyFill="1" applyBorder="1" applyAlignment="1">
      <alignment horizontal="center" vertical="center" wrapText="1"/>
    </xf>
    <xf numFmtId="4" fontId="6" fillId="2" borderId="21" xfId="0" applyNumberFormat="1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49" fontId="6" fillId="2" borderId="10" xfId="0" applyNumberFormat="1" applyFont="1" applyFill="1" applyBorder="1" applyAlignment="1">
      <alignment horizontal="center" vertical="center" wrapText="1"/>
    </xf>
    <xf numFmtId="49" fontId="6" fillId="2" borderId="11" xfId="0" applyNumberFormat="1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165" fontId="14" fillId="2" borderId="17" xfId="0" applyNumberFormat="1" applyFont="1" applyFill="1" applyBorder="1" applyAlignment="1">
      <alignment horizontal="left" vertical="center" wrapText="1"/>
    </xf>
    <xf numFmtId="165" fontId="14" fillId="2" borderId="25" xfId="0" applyNumberFormat="1" applyFont="1" applyFill="1" applyBorder="1" applyAlignment="1">
      <alignment horizontal="left" vertical="center" wrapText="1"/>
    </xf>
    <xf numFmtId="0" fontId="1" fillId="4" borderId="29" xfId="0" applyFont="1" applyFill="1" applyBorder="1" applyAlignment="1">
      <alignment horizontal="left" vertical="center" wrapText="1"/>
    </xf>
    <xf numFmtId="0" fontId="1" fillId="4" borderId="20" xfId="0" applyFont="1" applyFill="1" applyBorder="1" applyAlignment="1">
      <alignment horizontal="left" vertical="center" wrapText="1"/>
    </xf>
    <xf numFmtId="0" fontId="1" fillId="4" borderId="21" xfId="0" applyFont="1" applyFill="1" applyBorder="1" applyAlignment="1">
      <alignment horizontal="left" vertical="center" wrapText="1"/>
    </xf>
    <xf numFmtId="0" fontId="19" fillId="3" borderId="10" xfId="0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</cellXfs>
  <cellStyles count="7">
    <cellStyle name="xl191" xfId="4" xr:uid="{00000000-0005-0000-0000-000000000000}"/>
    <cellStyle name="xl198" xfId="3" xr:uid="{00000000-0005-0000-0000-000001000000}"/>
    <cellStyle name="xl199" xfId="1" xr:uid="{00000000-0005-0000-0000-000002000000}"/>
    <cellStyle name="xl200" xfId="2" xr:uid="{00000000-0005-0000-0000-000003000000}"/>
    <cellStyle name="Обычный" xfId="0" builtinId="0"/>
    <cellStyle name="Обычный 2" xfId="5" xr:uid="{00000000-0005-0000-0000-000005000000}"/>
    <cellStyle name="Финансовый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86"/>
  <sheetViews>
    <sheetView tabSelected="1" zoomScale="50" zoomScaleNormal="50" zoomScaleSheetLayoutView="50" workbookViewId="0">
      <pane ySplit="4" topLeftCell="A8" activePane="bottomLeft" state="frozen"/>
      <selection pane="bottomLeft" activeCell="G11" sqref="G11"/>
    </sheetView>
  </sheetViews>
  <sheetFormatPr defaultRowHeight="15" x14ac:dyDescent="0.25"/>
  <cols>
    <col min="1" max="1" width="9.140625" style="21"/>
    <col min="2" max="2" width="41.42578125" style="5" customWidth="1"/>
    <col min="3" max="3" width="18.5703125" style="5" customWidth="1"/>
    <col min="4" max="4" width="87.7109375" style="21" customWidth="1"/>
    <col min="5" max="6" width="31" style="21" customWidth="1"/>
    <col min="7" max="7" width="33.5703125" style="2" customWidth="1"/>
    <col min="8" max="8" width="53" style="3" customWidth="1"/>
    <col min="9" max="9" width="36.5703125" style="21" customWidth="1"/>
    <col min="10" max="15" width="33" style="4" customWidth="1"/>
    <col min="16" max="16" width="27.140625" style="4" hidden="1" customWidth="1"/>
    <col min="17" max="17" width="24.85546875" style="4" customWidth="1"/>
    <col min="18" max="18" width="16.28515625" style="1" bestFit="1" customWidth="1"/>
    <col min="19" max="16384" width="9.140625" style="1"/>
  </cols>
  <sheetData>
    <row r="1" spans="1:17" ht="116.25" customHeight="1" x14ac:dyDescent="0.25">
      <c r="M1" s="35"/>
      <c r="N1" s="68" t="s">
        <v>21</v>
      </c>
      <c r="O1" s="68"/>
      <c r="P1" s="68"/>
      <c r="Q1" s="68"/>
    </row>
    <row r="2" spans="1:17" ht="135" customHeight="1" thickBot="1" x14ac:dyDescent="0.3">
      <c r="A2" s="69" t="s">
        <v>52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</row>
    <row r="3" spans="1:17" ht="67.900000000000006" customHeight="1" x14ac:dyDescent="0.25">
      <c r="A3" s="77" t="s">
        <v>0</v>
      </c>
      <c r="B3" s="73" t="s">
        <v>1</v>
      </c>
      <c r="C3" s="73" t="s">
        <v>9</v>
      </c>
      <c r="D3" s="73" t="s">
        <v>16</v>
      </c>
      <c r="E3" s="73" t="s">
        <v>2</v>
      </c>
      <c r="F3" s="73" t="s">
        <v>6</v>
      </c>
      <c r="G3" s="73" t="s">
        <v>7</v>
      </c>
      <c r="H3" s="75" t="s">
        <v>3</v>
      </c>
      <c r="I3" s="73" t="s">
        <v>4</v>
      </c>
      <c r="J3" s="61" t="s">
        <v>5</v>
      </c>
      <c r="K3" s="70" t="s">
        <v>15</v>
      </c>
      <c r="L3" s="71"/>
      <c r="M3" s="71"/>
      <c r="N3" s="71"/>
      <c r="O3" s="72"/>
      <c r="P3" s="61" t="s">
        <v>8</v>
      </c>
      <c r="Q3" s="66" t="s">
        <v>17</v>
      </c>
    </row>
    <row r="4" spans="1:17" ht="117.75" customHeight="1" thickBot="1" x14ac:dyDescent="0.3">
      <c r="A4" s="78"/>
      <c r="B4" s="74"/>
      <c r="C4" s="74"/>
      <c r="D4" s="74"/>
      <c r="E4" s="74"/>
      <c r="F4" s="74"/>
      <c r="G4" s="74"/>
      <c r="H4" s="76"/>
      <c r="I4" s="74"/>
      <c r="J4" s="62"/>
      <c r="K4" s="22" t="s">
        <v>12</v>
      </c>
      <c r="L4" s="22" t="s">
        <v>13</v>
      </c>
      <c r="M4" s="22" t="s">
        <v>18</v>
      </c>
      <c r="N4" s="22" t="s">
        <v>19</v>
      </c>
      <c r="O4" s="22" t="s">
        <v>14</v>
      </c>
      <c r="P4" s="62"/>
      <c r="Q4" s="67"/>
    </row>
    <row r="5" spans="1:17" s="20" customFormat="1" ht="56.25" customHeight="1" thickBot="1" x14ac:dyDescent="0.3">
      <c r="A5" s="63" t="s">
        <v>24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5"/>
    </row>
    <row r="6" spans="1:17" s="43" customFormat="1" ht="100.5" customHeight="1" thickBot="1" x14ac:dyDescent="0.35">
      <c r="A6" s="40">
        <v>1</v>
      </c>
      <c r="B6" s="41" t="s">
        <v>26</v>
      </c>
      <c r="C6" s="42">
        <v>48160265508</v>
      </c>
      <c r="D6" s="51" t="s">
        <v>27</v>
      </c>
      <c r="E6" s="52" t="s">
        <v>48</v>
      </c>
      <c r="F6" s="52" t="s">
        <v>48</v>
      </c>
      <c r="G6" s="52" t="s">
        <v>48</v>
      </c>
      <c r="H6" s="53" t="s">
        <v>28</v>
      </c>
      <c r="I6" s="52" t="s">
        <v>22</v>
      </c>
      <c r="J6" s="54">
        <v>1282403.57</v>
      </c>
      <c r="K6" s="54">
        <f>SUM(L6:O6)</f>
        <v>1282403.57</v>
      </c>
      <c r="L6" s="54">
        <v>0</v>
      </c>
      <c r="M6" s="54">
        <v>0</v>
      </c>
      <c r="N6" s="54">
        <v>1282403.57</v>
      </c>
      <c r="O6" s="54">
        <v>0</v>
      </c>
      <c r="P6" s="52" t="s">
        <v>24</v>
      </c>
      <c r="Q6" s="55" t="s">
        <v>20</v>
      </c>
    </row>
    <row r="7" spans="1:17" s="32" customFormat="1" ht="32.25" customHeight="1" thickBot="1" x14ac:dyDescent="0.35">
      <c r="A7" s="79" t="s">
        <v>23</v>
      </c>
      <c r="B7" s="80"/>
      <c r="C7" s="28"/>
      <c r="D7" s="28"/>
      <c r="E7" s="29"/>
      <c r="F7" s="29"/>
      <c r="G7" s="29"/>
      <c r="H7" s="29"/>
      <c r="I7" s="29"/>
      <c r="J7" s="30">
        <f>$J$6</f>
        <v>1282403.57</v>
      </c>
      <c r="K7" s="30">
        <f t="shared" ref="K7:N7" si="0">$J$6</f>
        <v>1282403.57</v>
      </c>
      <c r="L7" s="30">
        <v>0</v>
      </c>
      <c r="M7" s="30">
        <v>0</v>
      </c>
      <c r="N7" s="30">
        <f t="shared" si="0"/>
        <v>1282403.57</v>
      </c>
      <c r="O7" s="30">
        <v>0</v>
      </c>
      <c r="P7" s="30"/>
      <c r="Q7" s="31"/>
    </row>
    <row r="8" spans="1:17" s="43" customFormat="1" ht="100.5" customHeight="1" thickBot="1" x14ac:dyDescent="0.35">
      <c r="A8" s="40">
        <v>1</v>
      </c>
      <c r="B8" s="50" t="s">
        <v>29</v>
      </c>
      <c r="C8" s="42">
        <v>4816026346</v>
      </c>
      <c r="D8" s="51" t="s">
        <v>30</v>
      </c>
      <c r="E8" s="52" t="s">
        <v>48</v>
      </c>
      <c r="F8" s="52" t="s">
        <v>48</v>
      </c>
      <c r="G8" s="52" t="s">
        <v>48</v>
      </c>
      <c r="H8" s="53" t="s">
        <v>31</v>
      </c>
      <c r="I8" s="52" t="s">
        <v>22</v>
      </c>
      <c r="J8" s="54">
        <v>9335092.9600000009</v>
      </c>
      <c r="K8" s="54">
        <f>SUM(L8:O8)</f>
        <v>9335092.9600000009</v>
      </c>
      <c r="L8" s="54">
        <v>0</v>
      </c>
      <c r="M8" s="54">
        <v>0</v>
      </c>
      <c r="N8" s="54">
        <v>9335092.9600000009</v>
      </c>
      <c r="O8" s="54">
        <v>0</v>
      </c>
      <c r="P8" s="52" t="s">
        <v>24</v>
      </c>
      <c r="Q8" s="55" t="s">
        <v>20</v>
      </c>
    </row>
    <row r="9" spans="1:17" s="32" customFormat="1" ht="32.25" customHeight="1" thickBot="1" x14ac:dyDescent="0.35">
      <c r="A9" s="79" t="s">
        <v>23</v>
      </c>
      <c r="B9" s="80"/>
      <c r="C9" s="28"/>
      <c r="D9" s="28"/>
      <c r="E9" s="29"/>
      <c r="F9" s="29"/>
      <c r="G9" s="29"/>
      <c r="H9" s="29"/>
      <c r="I9" s="29"/>
      <c r="J9" s="30">
        <f>J8</f>
        <v>9335092.9600000009</v>
      </c>
      <c r="K9" s="30">
        <f t="shared" ref="K9:O9" si="1">K8</f>
        <v>9335092.9600000009</v>
      </c>
      <c r="L9" s="30">
        <f t="shared" si="1"/>
        <v>0</v>
      </c>
      <c r="M9" s="30">
        <f t="shared" si="1"/>
        <v>0</v>
      </c>
      <c r="N9" s="30">
        <f t="shared" si="1"/>
        <v>9335092.9600000009</v>
      </c>
      <c r="O9" s="30">
        <f t="shared" si="1"/>
        <v>0</v>
      </c>
      <c r="P9" s="30"/>
      <c r="Q9" s="31"/>
    </row>
    <row r="10" spans="1:17" s="43" customFormat="1" ht="100.5" customHeight="1" x14ac:dyDescent="0.3">
      <c r="A10" s="57">
        <v>1</v>
      </c>
      <c r="B10" s="84" t="s">
        <v>32</v>
      </c>
      <c r="C10" s="84">
        <v>4816026410</v>
      </c>
      <c r="D10" s="51" t="s">
        <v>33</v>
      </c>
      <c r="E10" s="52" t="s">
        <v>48</v>
      </c>
      <c r="F10" s="52" t="s">
        <v>48</v>
      </c>
      <c r="G10" s="52" t="s">
        <v>48</v>
      </c>
      <c r="H10" s="53" t="s">
        <v>34</v>
      </c>
      <c r="I10" s="52" t="s">
        <v>35</v>
      </c>
      <c r="J10" s="54">
        <v>700012.27</v>
      </c>
      <c r="K10" s="54">
        <f>SUM(L10:O10)</f>
        <v>700012.27</v>
      </c>
      <c r="L10" s="54">
        <v>0</v>
      </c>
      <c r="M10" s="54">
        <v>0</v>
      </c>
      <c r="N10" s="54">
        <v>700012.27</v>
      </c>
      <c r="O10" s="54">
        <v>0</v>
      </c>
      <c r="P10" s="52" t="s">
        <v>24</v>
      </c>
      <c r="Q10" s="55" t="s">
        <v>20</v>
      </c>
    </row>
    <row r="11" spans="1:17" s="43" customFormat="1" ht="100.5" customHeight="1" thickBot="1" x14ac:dyDescent="0.35">
      <c r="A11" s="56">
        <v>2</v>
      </c>
      <c r="B11" s="85"/>
      <c r="C11" s="85"/>
      <c r="D11" s="51" t="s">
        <v>36</v>
      </c>
      <c r="E11" s="52" t="s">
        <v>48</v>
      </c>
      <c r="F11" s="52" t="s">
        <v>48</v>
      </c>
      <c r="G11" s="52" t="s">
        <v>48</v>
      </c>
      <c r="H11" s="53" t="s">
        <v>37</v>
      </c>
      <c r="I11" s="52" t="s">
        <v>22</v>
      </c>
      <c r="J11" s="54">
        <v>306191.28000000003</v>
      </c>
      <c r="K11" s="54">
        <f>SUM(L11:O11)</f>
        <v>306191.28000000003</v>
      </c>
      <c r="L11" s="54">
        <v>0</v>
      </c>
      <c r="M11" s="54">
        <v>0</v>
      </c>
      <c r="N11" s="54">
        <v>306191.28000000003</v>
      </c>
      <c r="O11" s="54">
        <v>0</v>
      </c>
      <c r="P11" s="52" t="s">
        <v>24</v>
      </c>
      <c r="Q11" s="55" t="s">
        <v>20</v>
      </c>
    </row>
    <row r="12" spans="1:17" s="32" customFormat="1" ht="32.25" customHeight="1" thickBot="1" x14ac:dyDescent="0.35">
      <c r="A12" s="79" t="s">
        <v>39</v>
      </c>
      <c r="B12" s="80"/>
      <c r="C12" s="28"/>
      <c r="D12" s="28"/>
      <c r="E12" s="29"/>
      <c r="F12" s="29"/>
      <c r="G12" s="29"/>
      <c r="H12" s="29"/>
      <c r="I12" s="29"/>
      <c r="J12" s="30">
        <f>J10+J11</f>
        <v>1006203.55</v>
      </c>
      <c r="K12" s="30">
        <f>K10+K11</f>
        <v>1006203.55</v>
      </c>
      <c r="L12" s="30">
        <f t="shared" ref="L12:O12" si="2">L10+L11</f>
        <v>0</v>
      </c>
      <c r="M12" s="30">
        <f t="shared" si="2"/>
        <v>0</v>
      </c>
      <c r="N12" s="30">
        <f t="shared" si="2"/>
        <v>1006203.55</v>
      </c>
      <c r="O12" s="30">
        <f t="shared" si="2"/>
        <v>0</v>
      </c>
      <c r="P12" s="30"/>
      <c r="Q12" s="31"/>
    </row>
    <row r="13" spans="1:17" s="49" customFormat="1" ht="100.5" customHeight="1" thickBot="1" x14ac:dyDescent="0.35">
      <c r="A13" s="58">
        <v>1</v>
      </c>
      <c r="B13" s="59" t="s">
        <v>40</v>
      </c>
      <c r="C13" s="60">
        <v>4816004582</v>
      </c>
      <c r="D13" s="44" t="s">
        <v>41</v>
      </c>
      <c r="E13" s="44" t="s">
        <v>42</v>
      </c>
      <c r="F13" s="44" t="s">
        <v>43</v>
      </c>
      <c r="G13" s="45" t="s">
        <v>48</v>
      </c>
      <c r="H13" s="46" t="s">
        <v>44</v>
      </c>
      <c r="I13" s="44" t="s">
        <v>45</v>
      </c>
      <c r="J13" s="47">
        <v>4083091.13</v>
      </c>
      <c r="K13" s="47">
        <f>SUM(L13:O13)</f>
        <v>4083091.1300000004</v>
      </c>
      <c r="L13" s="47">
        <v>2560098.14</v>
      </c>
      <c r="M13" s="47">
        <v>1318838.43</v>
      </c>
      <c r="N13" s="47">
        <v>204154.56</v>
      </c>
      <c r="O13" s="47">
        <v>0</v>
      </c>
      <c r="P13" s="45" t="s">
        <v>24</v>
      </c>
      <c r="Q13" s="48" t="s">
        <v>20</v>
      </c>
    </row>
    <row r="14" spans="1:17" s="32" customFormat="1" ht="32.25" customHeight="1" thickBot="1" x14ac:dyDescent="0.35">
      <c r="A14" s="79" t="s">
        <v>23</v>
      </c>
      <c r="B14" s="80"/>
      <c r="C14" s="28"/>
      <c r="D14" s="28"/>
      <c r="E14" s="29"/>
      <c r="F14" s="29"/>
      <c r="G14" s="29"/>
      <c r="H14" s="29"/>
      <c r="I14" s="29"/>
      <c r="J14" s="30">
        <f>J13</f>
        <v>4083091.13</v>
      </c>
      <c r="K14" s="30">
        <f t="shared" ref="K14:O14" si="3">K13</f>
        <v>4083091.1300000004</v>
      </c>
      <c r="L14" s="30">
        <f t="shared" si="3"/>
        <v>2560098.14</v>
      </c>
      <c r="M14" s="30">
        <f t="shared" si="3"/>
        <v>1318838.43</v>
      </c>
      <c r="N14" s="30">
        <f t="shared" si="3"/>
        <v>204154.56</v>
      </c>
      <c r="O14" s="30">
        <f t="shared" si="3"/>
        <v>0</v>
      </c>
      <c r="P14" s="30"/>
      <c r="Q14" s="31"/>
    </row>
    <row r="15" spans="1:17" s="49" customFormat="1" ht="100.5" customHeight="1" thickBot="1" x14ac:dyDescent="0.35">
      <c r="A15" s="58">
        <v>1</v>
      </c>
      <c r="B15" s="59" t="s">
        <v>46</v>
      </c>
      <c r="C15" s="60">
        <v>4816004737</v>
      </c>
      <c r="D15" s="44" t="s">
        <v>47</v>
      </c>
      <c r="E15" s="44" t="s">
        <v>42</v>
      </c>
      <c r="F15" s="44" t="s">
        <v>43</v>
      </c>
      <c r="G15" s="45" t="s">
        <v>48</v>
      </c>
      <c r="H15" s="46" t="s">
        <v>49</v>
      </c>
      <c r="I15" s="44" t="s">
        <v>45</v>
      </c>
      <c r="J15" s="47">
        <v>8105220.8600000003</v>
      </c>
      <c r="K15" s="47">
        <f>SUM(L15:O15)</f>
        <v>8105220.8600000003</v>
      </c>
      <c r="L15" s="47">
        <v>5081973.4800000004</v>
      </c>
      <c r="M15" s="47">
        <v>2617986.34</v>
      </c>
      <c r="N15" s="47">
        <v>405261.04</v>
      </c>
      <c r="O15" s="47">
        <v>0</v>
      </c>
      <c r="P15" s="45" t="s">
        <v>24</v>
      </c>
      <c r="Q15" s="48" t="s">
        <v>20</v>
      </c>
    </row>
    <row r="16" spans="1:17" s="32" customFormat="1" ht="32.25" customHeight="1" thickBot="1" x14ac:dyDescent="0.35">
      <c r="A16" s="79" t="s">
        <v>23</v>
      </c>
      <c r="B16" s="80"/>
      <c r="C16" s="28"/>
      <c r="D16" s="28"/>
      <c r="E16" s="29"/>
      <c r="F16" s="29"/>
      <c r="G16" s="29"/>
      <c r="H16" s="29"/>
      <c r="I16" s="29"/>
      <c r="J16" s="30">
        <f>J15</f>
        <v>8105220.8600000003</v>
      </c>
      <c r="K16" s="30">
        <f t="shared" ref="K16:O16" si="4">K15</f>
        <v>8105220.8600000003</v>
      </c>
      <c r="L16" s="30">
        <f t="shared" si="4"/>
        <v>5081973.4800000004</v>
      </c>
      <c r="M16" s="30">
        <f t="shared" si="4"/>
        <v>2617986.34</v>
      </c>
      <c r="N16" s="30">
        <f t="shared" si="4"/>
        <v>405261.04</v>
      </c>
      <c r="O16" s="30">
        <f t="shared" si="4"/>
        <v>0</v>
      </c>
      <c r="P16" s="30"/>
      <c r="Q16" s="31"/>
    </row>
    <row r="17" spans="1:17" s="19" customFormat="1" ht="47.25" customHeight="1" x14ac:dyDescent="0.25">
      <c r="A17" s="81" t="s">
        <v>50</v>
      </c>
      <c r="B17" s="82"/>
      <c r="C17" s="82"/>
      <c r="D17" s="83"/>
      <c r="E17" s="23"/>
      <c r="F17" s="23"/>
      <c r="G17" s="23"/>
      <c r="H17" s="24"/>
      <c r="I17" s="24"/>
      <c r="J17" s="27">
        <f>J7+J9+J12+J14+J16</f>
        <v>23812012.07</v>
      </c>
      <c r="K17" s="27">
        <f>K18+K19+K20</f>
        <v>23812012.07</v>
      </c>
      <c r="L17" s="27">
        <f>L7+L9+L12+L14+L16</f>
        <v>7642071.620000001</v>
      </c>
      <c r="M17" s="27">
        <f>M7+M9+M12+M14+M16</f>
        <v>3936824.7699999996</v>
      </c>
      <c r="N17" s="27">
        <f>N7+N9+N12+N14+N16</f>
        <v>12233115.680000002</v>
      </c>
      <c r="O17" s="27">
        <f>O7+O9+O12+O14+O16</f>
        <v>0</v>
      </c>
      <c r="P17" s="27"/>
      <c r="Q17" s="25"/>
    </row>
    <row r="18" spans="1:17" s="19" customFormat="1" ht="47.25" customHeight="1" x14ac:dyDescent="0.25">
      <c r="A18" s="8" t="s">
        <v>51</v>
      </c>
      <c r="B18" s="9"/>
      <c r="C18" s="12"/>
      <c r="D18" s="9"/>
      <c r="E18" s="9"/>
      <c r="F18" s="9"/>
      <c r="G18" s="9"/>
      <c r="H18" s="9"/>
      <c r="I18" s="9"/>
      <c r="J18" s="13">
        <f>J13+J15</f>
        <v>12188311.99</v>
      </c>
      <c r="K18" s="13">
        <f t="shared" ref="K18:O18" si="5">K13+K15</f>
        <v>12188311.99</v>
      </c>
      <c r="L18" s="13">
        <f t="shared" si="5"/>
        <v>7642071.620000001</v>
      </c>
      <c r="M18" s="13">
        <f t="shared" si="5"/>
        <v>3936824.7699999996</v>
      </c>
      <c r="N18" s="13">
        <f t="shared" si="5"/>
        <v>609415.6</v>
      </c>
      <c r="O18" s="13">
        <f t="shared" si="5"/>
        <v>0</v>
      </c>
      <c r="P18" s="15"/>
      <c r="Q18" s="16"/>
    </row>
    <row r="19" spans="1:17" s="19" customFormat="1" ht="47.25" customHeight="1" x14ac:dyDescent="0.25">
      <c r="A19" s="10" t="s">
        <v>25</v>
      </c>
      <c r="B19" s="11"/>
      <c r="C19" s="14"/>
      <c r="D19" s="11"/>
      <c r="E19" s="11"/>
      <c r="F19" s="11"/>
      <c r="G19" s="11"/>
      <c r="H19" s="11"/>
      <c r="I19" s="11"/>
      <c r="J19" s="26">
        <v>0</v>
      </c>
      <c r="K19" s="26">
        <v>0</v>
      </c>
      <c r="L19" s="26">
        <v>0</v>
      </c>
      <c r="M19" s="26">
        <v>0</v>
      </c>
      <c r="N19" s="26">
        <v>0</v>
      </c>
      <c r="O19" s="26">
        <v>0</v>
      </c>
      <c r="P19" s="36"/>
      <c r="Q19" s="17"/>
    </row>
    <row r="20" spans="1:17" s="19" customFormat="1" ht="47.25" customHeight="1" thickBot="1" x14ac:dyDescent="0.3">
      <c r="A20" s="37" t="s">
        <v>38</v>
      </c>
      <c r="B20" s="38"/>
      <c r="C20" s="38"/>
      <c r="D20" s="38"/>
      <c r="E20" s="38"/>
      <c r="F20" s="38"/>
      <c r="G20" s="38"/>
      <c r="H20" s="38"/>
      <c r="I20" s="38"/>
      <c r="J20" s="39">
        <f>J6+J8+J10+J11</f>
        <v>11623700.08</v>
      </c>
      <c r="K20" s="39">
        <f t="shared" ref="K20:O20" si="6">K6+K8+K10+K11</f>
        <v>11623700.08</v>
      </c>
      <c r="L20" s="39">
        <f t="shared" si="6"/>
        <v>0</v>
      </c>
      <c r="M20" s="39">
        <f t="shared" si="6"/>
        <v>0</v>
      </c>
      <c r="N20" s="39">
        <f t="shared" si="6"/>
        <v>11623700.08</v>
      </c>
      <c r="O20" s="39">
        <f t="shared" si="6"/>
        <v>0</v>
      </c>
      <c r="P20" s="39"/>
      <c r="Q20" s="18"/>
    </row>
    <row r="21" spans="1:17" ht="138.6" customHeight="1" x14ac:dyDescent="0.25">
      <c r="D21" s="34"/>
      <c r="E21" s="34"/>
      <c r="F21" s="33"/>
      <c r="I21" s="33"/>
    </row>
    <row r="22" spans="1:17" ht="43.15" customHeight="1" x14ac:dyDescent="0.25"/>
    <row r="23" spans="1:17" ht="132" customHeight="1" x14ac:dyDescent="0.25"/>
    <row r="24" spans="1:17" ht="43.15" customHeight="1" x14ac:dyDescent="0.25"/>
    <row r="25" spans="1:17" ht="183.6" customHeight="1" x14ac:dyDescent="0.25"/>
    <row r="26" spans="1:17" ht="189.6" customHeight="1" x14ac:dyDescent="0.25"/>
    <row r="27" spans="1:17" ht="43.15" customHeight="1" x14ac:dyDescent="0.25"/>
    <row r="28" spans="1:17" ht="101.45" customHeight="1" x14ac:dyDescent="0.25"/>
    <row r="29" spans="1:17" ht="43.15" customHeight="1" x14ac:dyDescent="0.25"/>
    <row r="30" spans="1:17" ht="150.6" customHeight="1" x14ac:dyDescent="0.25"/>
    <row r="31" spans="1:17" ht="43.15" customHeight="1" x14ac:dyDescent="0.25"/>
    <row r="32" spans="1:17" ht="156.6" customHeight="1" x14ac:dyDescent="0.25"/>
    <row r="33" ht="155.44999999999999" customHeight="1" x14ac:dyDescent="0.25"/>
    <row r="34" ht="151.9" customHeight="1" x14ac:dyDescent="0.25"/>
    <row r="35" ht="156" customHeight="1" x14ac:dyDescent="0.25"/>
    <row r="36" ht="90" customHeight="1" x14ac:dyDescent="0.25"/>
    <row r="37" ht="90" customHeight="1" x14ac:dyDescent="0.25"/>
    <row r="38" ht="90" customHeight="1" x14ac:dyDescent="0.25"/>
    <row r="39" ht="90" customHeight="1" x14ac:dyDescent="0.25"/>
    <row r="40" ht="90" customHeight="1" x14ac:dyDescent="0.25"/>
    <row r="41" ht="90" customHeight="1" x14ac:dyDescent="0.25"/>
    <row r="42" ht="90" customHeight="1" x14ac:dyDescent="0.25"/>
    <row r="43" ht="90" customHeight="1" x14ac:dyDescent="0.25"/>
    <row r="44" ht="90" customHeight="1" x14ac:dyDescent="0.25"/>
    <row r="45" ht="90" customHeight="1" x14ac:dyDescent="0.25"/>
    <row r="46" ht="90" customHeight="1" x14ac:dyDescent="0.25"/>
    <row r="47" ht="90" customHeight="1" x14ac:dyDescent="0.25"/>
    <row r="48" ht="90" customHeight="1" x14ac:dyDescent="0.25"/>
    <row r="49" ht="43.15" customHeight="1" x14ac:dyDescent="0.25"/>
    <row r="50" ht="195" customHeight="1" x14ac:dyDescent="0.25"/>
    <row r="51" ht="243.6" customHeight="1" x14ac:dyDescent="0.25"/>
    <row r="52" ht="43.15" customHeight="1" x14ac:dyDescent="0.25"/>
    <row r="53" ht="60" customHeight="1" x14ac:dyDescent="0.25"/>
    <row r="54" ht="60" customHeight="1" x14ac:dyDescent="0.25"/>
    <row r="55" ht="60" customHeight="1" x14ac:dyDescent="0.25"/>
    <row r="56" ht="60" customHeight="1" x14ac:dyDescent="0.25"/>
    <row r="57" ht="60" customHeight="1" x14ac:dyDescent="0.25"/>
    <row r="58" ht="60" customHeight="1" x14ac:dyDescent="0.25"/>
    <row r="59" ht="60" customHeight="1" x14ac:dyDescent="0.25"/>
    <row r="60" ht="156" customHeight="1" x14ac:dyDescent="0.25"/>
    <row r="61" ht="60" customHeight="1" x14ac:dyDescent="0.25"/>
    <row r="62" ht="43.15" customHeight="1" x14ac:dyDescent="0.25"/>
    <row r="63" ht="100.15" customHeight="1" x14ac:dyDescent="0.25"/>
    <row r="64" ht="100.15" customHeight="1" x14ac:dyDescent="0.25"/>
    <row r="65" ht="100.15" customHeight="1" x14ac:dyDescent="0.25"/>
    <row r="66" ht="100.15" customHeight="1" x14ac:dyDescent="0.25"/>
    <row r="67" ht="43.15" customHeight="1" x14ac:dyDescent="0.25"/>
    <row r="68" ht="87.6" customHeight="1" x14ac:dyDescent="0.25"/>
    <row r="69" ht="87.6" customHeight="1" x14ac:dyDescent="0.25"/>
    <row r="70" ht="87.6" customHeight="1" x14ac:dyDescent="0.25"/>
    <row r="71" ht="43.15" customHeight="1" x14ac:dyDescent="0.25"/>
    <row r="72" ht="217.15" customHeight="1" x14ac:dyDescent="0.25"/>
    <row r="73" ht="325.14999999999998" customHeight="1" x14ac:dyDescent="0.25"/>
    <row r="74" ht="43.15" customHeight="1" x14ac:dyDescent="0.25"/>
    <row r="75" ht="118.15" customHeight="1" x14ac:dyDescent="0.25"/>
    <row r="76" ht="43.15" customHeight="1" x14ac:dyDescent="0.25"/>
    <row r="77" ht="80.45" customHeight="1" x14ac:dyDescent="0.25"/>
    <row r="78" ht="43.15" customHeight="1" x14ac:dyDescent="0.25"/>
    <row r="79" ht="60" customHeight="1" x14ac:dyDescent="0.25"/>
    <row r="80" ht="43.15" customHeight="1" x14ac:dyDescent="0.25"/>
    <row r="81" spans="18:18" ht="112.15" customHeight="1" x14ac:dyDescent="0.25"/>
    <row r="82" spans="18:18" ht="43.15" customHeight="1" x14ac:dyDescent="0.25"/>
    <row r="83" spans="18:18" x14ac:dyDescent="0.25">
      <c r="R83" s="6"/>
    </row>
    <row r="86" spans="18:18" ht="30" customHeight="1" x14ac:dyDescent="0.25"/>
  </sheetData>
  <mergeCells count="24">
    <mergeCell ref="A7:B7"/>
    <mergeCell ref="A9:B9"/>
    <mergeCell ref="A12:B12"/>
    <mergeCell ref="A17:D17"/>
    <mergeCell ref="B10:B11"/>
    <mergeCell ref="C10:C11"/>
    <mergeCell ref="A14:B14"/>
    <mergeCell ref="A16:B16"/>
    <mergeCell ref="J3:J4"/>
    <mergeCell ref="A5:Q5"/>
    <mergeCell ref="Q3:Q4"/>
    <mergeCell ref="N1:Q1"/>
    <mergeCell ref="A2:Q2"/>
    <mergeCell ref="P3:P4"/>
    <mergeCell ref="K3:O3"/>
    <mergeCell ref="F3:F4"/>
    <mergeCell ref="G3:G4"/>
    <mergeCell ref="I3:I4"/>
    <mergeCell ref="H3:H4"/>
    <mergeCell ref="A3:A4"/>
    <mergeCell ref="E3:E4"/>
    <mergeCell ref="B3:B4"/>
    <mergeCell ref="C3:C4"/>
    <mergeCell ref="D3:D4"/>
  </mergeCells>
  <phoneticPr fontId="16" type="noConversion"/>
  <pageMargins left="0.25" right="0.25" top="0.75" bottom="0.75" header="0.3" footer="0.3"/>
  <pageSetup paperSize="9" scale="2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3"/>
  <sheetViews>
    <sheetView workbookViewId="0">
      <selection activeCell="I19" sqref="I19"/>
    </sheetView>
  </sheetViews>
  <sheetFormatPr defaultRowHeight="15" x14ac:dyDescent="0.25"/>
  <cols>
    <col min="2" max="2" width="26.7109375" customWidth="1"/>
  </cols>
  <sheetData>
    <row r="2" spans="2:2" ht="15.75" x14ac:dyDescent="0.25">
      <c r="B2" s="7" t="s">
        <v>10</v>
      </c>
    </row>
    <row r="3" spans="2:2" ht="31.5" x14ac:dyDescent="0.25">
      <c r="B3" s="7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АПРЕЛЬ_ЦЗ</vt:lpstr>
      <vt:lpstr>Лист2</vt:lpstr>
      <vt:lpstr>АПРЕЛЬ_ЦЗ!Область_печати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Марышева Елена</dc:creator>
  <cp:lastModifiedBy>u1510</cp:lastModifiedBy>
  <cp:lastPrinted>2025-11-24T08:45:00Z</cp:lastPrinted>
  <dcterms:created xsi:type="dcterms:W3CDTF">2021-07-02T07:35:59Z</dcterms:created>
  <dcterms:modified xsi:type="dcterms:W3CDTF">2026-04-10T10:05:11Z</dcterms:modified>
</cp:coreProperties>
</file>