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 и СЗ_2026\Апрель\01.04.2026\На Сайт\"/>
    </mc:Choice>
  </mc:AlternateContent>
  <xr:revisionPtr revIDLastSave="0" documentId="13_ncr:1_{D8DF2156-5B0C-48C1-BCC8-1DC15B221B31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АПРЕЛЬ_ЦЗ" sheetId="1" r:id="rId1"/>
    <sheet name="Лист2" sheetId="4" state="hidden" r:id="rId2"/>
  </sheets>
  <definedNames>
    <definedName name="_xlnm.Print_Area" localSheetId="0">АПРЕЛЬ_ЦЗ!$A$1:$Q$21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1" l="1"/>
  <c r="K18" i="1"/>
  <c r="K11" i="1"/>
  <c r="K9" i="1"/>
  <c r="K8" i="1"/>
  <c r="K7" i="1"/>
  <c r="K6" i="1"/>
  <c r="L21" i="1"/>
  <c r="M21" i="1"/>
  <c r="N21" i="1"/>
  <c r="O21" i="1"/>
  <c r="J21" i="1"/>
  <c r="M18" i="1"/>
  <c r="N18" i="1"/>
  <c r="K17" i="1"/>
  <c r="L17" i="1"/>
  <c r="L18" i="1" s="1"/>
  <c r="M17" i="1"/>
  <c r="N17" i="1"/>
  <c r="O17" i="1"/>
  <c r="J17" i="1"/>
  <c r="K16" i="1"/>
  <c r="K15" i="1"/>
  <c r="L15" i="1"/>
  <c r="M15" i="1"/>
  <c r="N15" i="1"/>
  <c r="O15" i="1"/>
  <c r="J15" i="1"/>
  <c r="K14" i="1"/>
  <c r="L13" i="1"/>
  <c r="M13" i="1"/>
  <c r="N13" i="1"/>
  <c r="O13" i="1"/>
  <c r="J13" i="1"/>
  <c r="K12" i="1"/>
  <c r="K10" i="1"/>
  <c r="L10" i="1"/>
  <c r="M10" i="1"/>
  <c r="N10" i="1"/>
  <c r="O10" i="1"/>
  <c r="J10" i="1"/>
  <c r="L7" i="1"/>
  <c r="M7" i="1"/>
  <c r="N7" i="1"/>
  <c r="O7" i="1"/>
  <c r="J7" i="1"/>
  <c r="K13" i="1" l="1"/>
  <c r="O18" i="1"/>
  <c r="K21" i="1"/>
  <c r="XFD20" i="1"/>
</calcChain>
</file>

<file path=xl/sharedStrings.xml><?xml version="1.0" encoding="utf-8"?>
<sst xmlns="http://schemas.openxmlformats.org/spreadsheetml/2006/main" count="95" uniqueCount="57">
  <si>
    <t>№ п/п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</si>
  <si>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</si>
  <si>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</si>
  <si>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</si>
  <si>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</si>
  <si>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</si>
  <si>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</si>
  <si>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</si>
  <si>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</si>
  <si>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</si>
  <si>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</si>
  <si>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</si>
  <si>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</si>
  <si>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</si>
  <si>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</si>
  <si>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</si>
  <si>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областной
бюджет, руб.</t>
  </si>
  <si>
    <t>местный
бюджет, руб.</t>
  </si>
  <si>
    <t xml:space="preserve"> </t>
  </si>
  <si>
    <t xml:space="preserve">Согласовано: 
Начальник отдела финансов администрации Лев-Толстовского муниципального района Липецкой области Российской Федерации Булычева Т.В.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</si>
  <si>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Всего 1 закупка</t>
  </si>
  <si>
    <t>0 закупок в рамках гос.программы</t>
  </si>
  <si>
    <t>Администрация Лев-Толстовского сельсовета Лев-Толстовского района</t>
  </si>
  <si>
    <t>Выполнение работ  по ямочному ремонту автомобильных дорог в п. Лев Толстой Лев – Толстовского муниципального района Липецкой области</t>
  </si>
  <si>
    <t>42.11.20.200</t>
  </si>
  <si>
    <t>0 закупок в рамках нац.проектов</t>
  </si>
  <si>
    <t>Оказание охранных услуг</t>
  </si>
  <si>
    <t>МБУ "Благоустройство"</t>
  </si>
  <si>
    <t>Краска</t>
  </si>
  <si>
    <t>20.30.</t>
  </si>
  <si>
    <t>263481102703248110100100050012030244</t>
  </si>
  <si>
    <t>263481200254548120100100060018010244</t>
  </si>
  <si>
    <t>80.10.12.200</t>
  </si>
  <si>
    <t xml:space="preserve"> 
263481100797448120100100020014211244 
</t>
  </si>
  <si>
    <t xml:space="preserve"> 
263481200125248120100100030018010244
</t>
  </si>
  <si>
    <t>Администрация  Лев-Толстовского муниципального района</t>
  </si>
  <si>
    <t>42.11.</t>
  </si>
  <si>
    <t>Выполнение работ по ремонту автомобильных дорог общего пользования местного значения в Лев-Толстовском районе</t>
  </si>
  <si>
    <t>263481200088348120100100020014211244</t>
  </si>
  <si>
    <t>эл. аукцион</t>
  </si>
  <si>
    <t>-</t>
  </si>
  <si>
    <t>федеральный 
бюджет, руб.</t>
  </si>
  <si>
    <t>Наименование 
заказчика</t>
  </si>
  <si>
    <t xml:space="preserve">Муниципальное бюджетное учреждение дополнительного образования "Лев-Толстовская детская школа искуств" </t>
  </si>
  <si>
    <t xml:space="preserve">Муниципальное бюджетное общеобразовательное учреждение им..Л .Н .Толстого </t>
  </si>
  <si>
    <t>43.99</t>
  </si>
  <si>
    <t>Выполнение демонтажных работ в п. Лев Толстой по ул. Коммунистическая в районе дома №16</t>
  </si>
  <si>
    <t xml:space="preserve"> 
263481100797448120100100100014399244 
</t>
  </si>
  <si>
    <t>эл. конкурс</t>
  </si>
  <si>
    <t>Всего 2 закупки</t>
  </si>
  <si>
    <t>Масла и охлаждающие жидкости</t>
  </si>
  <si>
    <t>263481102703248110100100060010000244</t>
  </si>
  <si>
    <t>20..59.                                                            19..20.</t>
  </si>
  <si>
    <t>Итого 7 закупок для 5 заказчиков, в т.ч.</t>
  </si>
  <si>
    <t>7 закупок, относящихся к категории "Прочие"</t>
  </si>
  <si>
    <r>
      <t xml:space="preserve">График централизованного определения поставщика (подрядчика, исполнителя) закупок товаров (работ, услуг) на апрель 2026 года, 
осуществляемого МКУ "Центр по бухгалтерским услугам и закупкам Лев-Толстовского муниципального района"
по состоянию на 01.04.2026 года
</t>
    </r>
    <r>
      <rPr>
        <b/>
        <i/>
        <sz val="24"/>
        <color rgb="FFFF0000"/>
        <rFont val="Times New Roman"/>
        <family val="1"/>
        <charset val="204"/>
      </rPr>
      <t>(версия 0)</t>
    </r>
  </si>
  <si>
    <t>апрель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</si>
</sst>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0.0"/>
    <numFmt numFmtId="166" formatCode="[$-419]mmmm\ yyyy;@"/>
  </numFmts>
  <fonts count="20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9" tint="-0.49998474074526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4" fontId="2" fillId="6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6" borderId="12" xfId="0" applyFont="1" applyFill="1" applyBorder="1" applyAlignment="1">
      <alignment vertical="center"/>
    </xf>
    <xf numFmtId="4" fontId="2" fillId="6" borderId="3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4" fontId="10" fillId="5" borderId="2" xfId="0" applyNumberFormat="1" applyFont="1" applyFill="1" applyBorder="1" applyAlignment="1">
      <alignment horizontal="center" vertical="center"/>
    </xf>
    <xf numFmtId="4" fontId="11" fillId="0" borderId="14" xfId="0" applyNumberFormat="1" applyFont="1" applyBorder="1" applyAlignment="1">
      <alignment horizontal="center" vertical="center"/>
    </xf>
    <xf numFmtId="0" fontId="14" fillId="0" borderId="0" xfId="0" applyFont="1"/>
    <xf numFmtId="4" fontId="6" fillId="2" borderId="17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9" fillId="0" borderId="0" xfId="0" applyFont="1"/>
    <xf numFmtId="165" fontId="14" fillId="2" borderId="19" xfId="0" applyNumberFormat="1" applyFont="1" applyFill="1" applyBorder="1" applyAlignment="1">
      <alignment vertical="center" wrapText="1"/>
    </xf>
    <xf numFmtId="165" fontId="14" fillId="2" borderId="19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0" fontId="14" fillId="2" borderId="19" xfId="0" applyFont="1" applyFill="1" applyBorder="1"/>
    <xf numFmtId="0" fontId="14" fillId="2" borderId="20" xfId="0" applyFont="1" applyFill="1" applyBorder="1"/>
    <xf numFmtId="4" fontId="18" fillId="0" borderId="2" xfId="0" applyNumberFormat="1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6" fontId="18" fillId="0" borderId="2" xfId="0" applyNumberFormat="1" applyFont="1" applyBorder="1" applyAlignment="1">
      <alignment horizontal="center" vertical="center" wrapText="1"/>
    </xf>
    <xf numFmtId="0" fontId="2" fillId="3" borderId="0" xfId="0" applyFont="1" applyFill="1"/>
    <xf numFmtId="0" fontId="18" fillId="3" borderId="21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49" fontId="18" fillId="3" borderId="3" xfId="0" applyNumberFormat="1" applyFont="1" applyFill="1" applyBorder="1" applyAlignment="1">
      <alignment horizontal="center" vertical="center" wrapText="1"/>
    </xf>
    <xf numFmtId="4" fontId="2" fillId="5" borderId="2" xfId="0" applyNumberFormat="1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right" vertical="center" wrapText="1"/>
    </xf>
    <xf numFmtId="4" fontId="8" fillId="4" borderId="25" xfId="0" applyNumberFormat="1" applyFont="1" applyFill="1" applyBorder="1" applyAlignment="1">
      <alignment horizontal="center" vertical="center" wrapText="1"/>
    </xf>
    <xf numFmtId="4" fontId="2" fillId="4" borderId="25" xfId="0" applyNumberFormat="1" applyFont="1" applyFill="1" applyBorder="1" applyAlignment="1">
      <alignment horizontal="center" vertical="center"/>
    </xf>
    <xf numFmtId="4" fontId="2" fillId="4" borderId="26" xfId="0" applyNumberFormat="1" applyFont="1" applyFill="1" applyBorder="1" applyAlignment="1">
      <alignment horizontal="center" vertical="center"/>
    </xf>
    <xf numFmtId="4" fontId="9" fillId="6" borderId="2" xfId="0" applyNumberFormat="1" applyFon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165" fontId="14" fillId="2" borderId="29" xfId="0" applyNumberFormat="1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65" fontId="14" fillId="2" borderId="22" xfId="0" applyNumberFormat="1" applyFont="1" applyFill="1" applyBorder="1" applyAlignment="1">
      <alignment horizontal="left" vertical="center" wrapText="1"/>
    </xf>
    <xf numFmtId="165" fontId="14" fillId="2" borderId="23" xfId="0" applyNumberFormat="1" applyFont="1" applyFill="1" applyBorder="1" applyAlignment="1">
      <alignment horizontal="left" vertical="center" wrapText="1"/>
    </xf>
    <xf numFmtId="0" fontId="1" fillId="4" borderId="24" xfId="0" applyFont="1" applyFill="1" applyBorder="1" applyAlignment="1">
      <alignment horizontal="left" vertical="center" wrapText="1"/>
    </xf>
    <xf numFmtId="0" fontId="1" fillId="4" borderId="25" xfId="0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colors>
    <mruColors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91"/>
  <sheetViews>
    <sheetView tabSelected="1" zoomScale="50" zoomScaleNormal="50" zoomScaleSheetLayoutView="47" workbookViewId="0">
      <selection activeCell="N24" sqref="N24"/>
    </sheetView>
  </sheetViews>
  <sheetFormatPr defaultColWidth="9.140625" defaultRowHeight="15" x14ac:dyDescent="0.25"/>
  <cols>
    <col min="1" max="1" width="9.140625" style="16"/>
    <col min="2" max="2" width="41.42578125" style="5" customWidth="1"/>
    <col min="3" max="3" width="21" style="5" customWidth="1"/>
    <col min="4" max="4" width="85.28515625" style="16" customWidth="1"/>
    <col min="5" max="6" width="33.7109375" style="16" customWidth="1"/>
    <col min="7" max="7" width="33.7109375" style="2" customWidth="1"/>
    <col min="8" max="8" width="54.85546875" style="3" customWidth="1"/>
    <col min="9" max="9" width="39" style="16" customWidth="1"/>
    <col min="10" max="15" width="32.85546875" style="4" customWidth="1"/>
    <col min="16" max="16" width="30.140625" style="4" hidden="1" customWidth="1"/>
    <col min="17" max="17" width="27.140625" style="4" customWidth="1"/>
    <col min="18" max="18" width="16.28515625" style="1" bestFit="1" customWidth="1"/>
    <col min="19" max="16384" width="9.140625" style="1"/>
  </cols>
  <sheetData>
    <row r="1" spans="1:18" ht="102" customHeight="1" x14ac:dyDescent="0.25">
      <c r="N1" s="65" t="s">
        <v>19</v>
      </c>
      <c r="O1" s="65"/>
      <c r="P1" s="65"/>
      <c r="Q1" s="65"/>
    </row>
    <row r="2" spans="1:18" ht="130.5" customHeight="1" thickBot="1" x14ac:dyDescent="0.3">
      <c r="A2" s="71" t="s">
        <v>55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18" ht="67.900000000000006" customHeight="1" x14ac:dyDescent="0.25">
      <c r="A3" s="77" t="s">
        <v>0</v>
      </c>
      <c r="B3" s="55" t="s">
        <v>42</v>
      </c>
      <c r="C3" s="55" t="s">
        <v>8</v>
      </c>
      <c r="D3" s="55" t="s">
        <v>14</v>
      </c>
      <c r="E3" s="55" t="s">
        <v>1</v>
      </c>
      <c r="F3" s="55" t="s">
        <v>5</v>
      </c>
      <c r="G3" s="55" t="s">
        <v>6</v>
      </c>
      <c r="H3" s="79" t="s">
        <v>2</v>
      </c>
      <c r="I3" s="55" t="s">
        <v>3</v>
      </c>
      <c r="J3" s="72" t="s">
        <v>4</v>
      </c>
      <c r="K3" s="74" t="s">
        <v>13</v>
      </c>
      <c r="L3" s="75"/>
      <c r="M3" s="75"/>
      <c r="N3" s="75"/>
      <c r="O3" s="76"/>
      <c r="P3" s="72" t="s">
        <v>7</v>
      </c>
      <c r="Q3" s="69" t="s">
        <v>15</v>
      </c>
    </row>
    <row r="4" spans="1:18" ht="139.15" customHeight="1" thickBot="1" x14ac:dyDescent="0.3">
      <c r="A4" s="78"/>
      <c r="B4" s="56"/>
      <c r="C4" s="56"/>
      <c r="D4" s="56"/>
      <c r="E4" s="56"/>
      <c r="F4" s="56"/>
      <c r="G4" s="56"/>
      <c r="H4" s="80"/>
      <c r="I4" s="56"/>
      <c r="J4" s="73"/>
      <c r="K4" s="27" t="s">
        <v>11</v>
      </c>
      <c r="L4" s="27" t="s">
        <v>41</v>
      </c>
      <c r="M4" s="27" t="s">
        <v>16</v>
      </c>
      <c r="N4" s="27" t="s">
        <v>17</v>
      </c>
      <c r="O4" s="27" t="s">
        <v>12</v>
      </c>
      <c r="P4" s="73"/>
      <c r="Q4" s="70"/>
    </row>
    <row r="5" spans="1:18" s="39" customFormat="1" ht="60" customHeight="1" thickBot="1" x14ac:dyDescent="0.3">
      <c r="A5" s="66" t="s">
        <v>56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</row>
    <row r="6" spans="1:18" ht="100.5" customHeight="1" thickBot="1" x14ac:dyDescent="0.35">
      <c r="A6" s="41">
        <v>1</v>
      </c>
      <c r="B6" s="28" t="s">
        <v>43</v>
      </c>
      <c r="C6" s="36">
        <v>4812002545</v>
      </c>
      <c r="D6" s="28" t="s">
        <v>26</v>
      </c>
      <c r="E6" s="40" t="s">
        <v>40</v>
      </c>
      <c r="F6" s="40" t="s">
        <v>40</v>
      </c>
      <c r="G6" s="40" t="s">
        <v>40</v>
      </c>
      <c r="H6" s="37" t="s">
        <v>31</v>
      </c>
      <c r="I6" s="28" t="s">
        <v>32</v>
      </c>
      <c r="J6" s="35">
        <v>674985.6</v>
      </c>
      <c r="K6" s="35">
        <f>SUM(L6:O6)</f>
        <v>674985.6</v>
      </c>
      <c r="L6" s="35">
        <v>0</v>
      </c>
      <c r="M6" s="35">
        <v>0</v>
      </c>
      <c r="N6" s="35">
        <v>674985.6</v>
      </c>
      <c r="O6" s="35">
        <v>0</v>
      </c>
      <c r="P6" s="38" t="s">
        <v>56</v>
      </c>
      <c r="Q6" s="42" t="s">
        <v>39</v>
      </c>
      <c r="R6" s="29"/>
    </row>
    <row r="7" spans="1:18" s="26" customFormat="1" ht="32.25" customHeight="1" thickBot="1" x14ac:dyDescent="0.35">
      <c r="A7" s="57" t="s">
        <v>20</v>
      </c>
      <c r="B7" s="58"/>
      <c r="C7" s="30"/>
      <c r="D7" s="30" t="s">
        <v>18</v>
      </c>
      <c r="E7" s="31"/>
      <c r="F7" s="31"/>
      <c r="G7" s="31"/>
      <c r="H7" s="31"/>
      <c r="I7" s="31"/>
      <c r="J7" s="32">
        <f>J6</f>
        <v>674985.6</v>
      </c>
      <c r="K7" s="32">
        <f>K6</f>
        <v>674985.6</v>
      </c>
      <c r="L7" s="32">
        <f t="shared" ref="K7:O7" si="0">L6</f>
        <v>0</v>
      </c>
      <c r="M7" s="32">
        <f t="shared" si="0"/>
        <v>0</v>
      </c>
      <c r="N7" s="32">
        <f t="shared" si="0"/>
        <v>674985.6</v>
      </c>
      <c r="O7" s="32">
        <f t="shared" si="0"/>
        <v>0</v>
      </c>
      <c r="P7" s="33"/>
      <c r="Q7" s="34"/>
    </row>
    <row r="8" spans="1:18" ht="96" customHeight="1" x14ac:dyDescent="0.3">
      <c r="A8" s="41">
        <v>2</v>
      </c>
      <c r="B8" s="61" t="s">
        <v>27</v>
      </c>
      <c r="C8" s="63">
        <v>4811027032</v>
      </c>
      <c r="D8" s="28" t="s">
        <v>28</v>
      </c>
      <c r="E8" s="40" t="s">
        <v>40</v>
      </c>
      <c r="F8" s="40" t="s">
        <v>40</v>
      </c>
      <c r="G8" s="40" t="s">
        <v>40</v>
      </c>
      <c r="H8" s="37" t="s">
        <v>30</v>
      </c>
      <c r="I8" s="28" t="s">
        <v>29</v>
      </c>
      <c r="J8" s="35">
        <v>670763.61</v>
      </c>
      <c r="K8" s="35">
        <f>SUM(L8:O8)</f>
        <v>670763.61</v>
      </c>
      <c r="L8" s="35">
        <v>0</v>
      </c>
      <c r="M8" s="35">
        <v>0</v>
      </c>
      <c r="N8" s="35">
        <v>0</v>
      </c>
      <c r="O8" s="35">
        <v>670763.61</v>
      </c>
      <c r="P8" s="38" t="s">
        <v>56</v>
      </c>
      <c r="Q8" s="42" t="s">
        <v>39</v>
      </c>
      <c r="R8" s="29"/>
    </row>
    <row r="9" spans="1:18" ht="96" customHeight="1" thickBot="1" x14ac:dyDescent="0.35">
      <c r="A9" s="41">
        <v>3</v>
      </c>
      <c r="B9" s="62"/>
      <c r="C9" s="64"/>
      <c r="D9" s="28" t="s">
        <v>50</v>
      </c>
      <c r="E9" s="40" t="s">
        <v>40</v>
      </c>
      <c r="F9" s="40" t="s">
        <v>40</v>
      </c>
      <c r="G9" s="40" t="s">
        <v>40</v>
      </c>
      <c r="H9" s="37" t="s">
        <v>51</v>
      </c>
      <c r="I9" s="52" t="s">
        <v>52</v>
      </c>
      <c r="J9" s="35">
        <v>273950.09999999998</v>
      </c>
      <c r="K9" s="35">
        <f>L9+M9+N9+O9</f>
        <v>273950.09999999998</v>
      </c>
      <c r="L9" s="35">
        <v>0</v>
      </c>
      <c r="M9" s="35">
        <v>0</v>
      </c>
      <c r="N9" s="35">
        <v>0</v>
      </c>
      <c r="O9" s="35">
        <v>273950.09999999998</v>
      </c>
      <c r="P9" s="38" t="s">
        <v>56</v>
      </c>
      <c r="Q9" s="42" t="s">
        <v>39</v>
      </c>
      <c r="R9" s="29"/>
    </row>
    <row r="10" spans="1:18" s="26" customFormat="1" ht="32.25" customHeight="1" thickBot="1" x14ac:dyDescent="0.35">
      <c r="A10" s="57" t="s">
        <v>49</v>
      </c>
      <c r="B10" s="58"/>
      <c r="C10" s="30"/>
      <c r="D10" s="30" t="s">
        <v>18</v>
      </c>
      <c r="E10" s="31"/>
      <c r="F10" s="31"/>
      <c r="G10" s="31"/>
      <c r="H10" s="31"/>
      <c r="I10" s="51"/>
      <c r="J10" s="32">
        <f>J8+J9</f>
        <v>944713.71</v>
      </c>
      <c r="K10" s="32">
        <f t="shared" ref="K10:O10" si="1">K8+K9</f>
        <v>944713.71</v>
      </c>
      <c r="L10" s="32">
        <f t="shared" si="1"/>
        <v>0</v>
      </c>
      <c r="M10" s="32">
        <f t="shared" si="1"/>
        <v>0</v>
      </c>
      <c r="N10" s="32">
        <f t="shared" si="1"/>
        <v>0</v>
      </c>
      <c r="O10" s="32">
        <f t="shared" si="1"/>
        <v>944713.71</v>
      </c>
      <c r="P10" s="33"/>
      <c r="Q10" s="34"/>
    </row>
    <row r="11" spans="1:18" ht="96" customHeight="1" x14ac:dyDescent="0.3">
      <c r="A11" s="41">
        <v>4</v>
      </c>
      <c r="B11" s="61" t="s">
        <v>22</v>
      </c>
      <c r="C11" s="63">
        <v>4811007974</v>
      </c>
      <c r="D11" s="28" t="s">
        <v>23</v>
      </c>
      <c r="E11" s="52" t="s">
        <v>40</v>
      </c>
      <c r="F11" s="52" t="s">
        <v>40</v>
      </c>
      <c r="G11" s="52" t="s">
        <v>40</v>
      </c>
      <c r="H11" s="37" t="s">
        <v>33</v>
      </c>
      <c r="I11" s="28" t="s">
        <v>24</v>
      </c>
      <c r="J11" s="35">
        <v>1900000</v>
      </c>
      <c r="K11" s="35">
        <f>SUM(L11:O11)</f>
        <v>1900000</v>
      </c>
      <c r="L11" s="35">
        <v>0</v>
      </c>
      <c r="M11" s="35">
        <v>0</v>
      </c>
      <c r="N11" s="35">
        <v>1900000</v>
      </c>
      <c r="O11" s="35">
        <v>0</v>
      </c>
      <c r="P11" s="38" t="s">
        <v>56</v>
      </c>
      <c r="Q11" s="42" t="s">
        <v>39</v>
      </c>
      <c r="R11" s="29"/>
    </row>
    <row r="12" spans="1:18" ht="96" customHeight="1" thickBot="1" x14ac:dyDescent="0.35">
      <c r="A12" s="41">
        <v>5</v>
      </c>
      <c r="B12" s="62"/>
      <c r="C12" s="64"/>
      <c r="D12" s="28" t="s">
        <v>46</v>
      </c>
      <c r="E12" s="52" t="s">
        <v>40</v>
      </c>
      <c r="F12" s="52" t="s">
        <v>40</v>
      </c>
      <c r="G12" s="52" t="s">
        <v>40</v>
      </c>
      <c r="H12" s="37" t="s">
        <v>47</v>
      </c>
      <c r="I12" s="52" t="s">
        <v>45</v>
      </c>
      <c r="J12" s="35">
        <v>999395.01</v>
      </c>
      <c r="K12" s="35">
        <f>SUM(L12:O12)</f>
        <v>999395.01</v>
      </c>
      <c r="L12" s="35">
        <v>0</v>
      </c>
      <c r="M12" s="35">
        <v>0</v>
      </c>
      <c r="N12" s="35">
        <v>999395.01</v>
      </c>
      <c r="O12" s="35">
        <v>0</v>
      </c>
      <c r="P12" s="38" t="s">
        <v>56</v>
      </c>
      <c r="Q12" s="42" t="s">
        <v>39</v>
      </c>
      <c r="R12" s="29"/>
    </row>
    <row r="13" spans="1:18" s="26" customFormat="1" ht="32.25" customHeight="1" thickBot="1" x14ac:dyDescent="0.35">
      <c r="A13" s="57" t="s">
        <v>49</v>
      </c>
      <c r="B13" s="58"/>
      <c r="C13" s="30"/>
      <c r="D13" s="30"/>
      <c r="E13" s="31"/>
      <c r="F13" s="31"/>
      <c r="G13" s="31"/>
      <c r="H13" s="31"/>
      <c r="I13" s="31"/>
      <c r="J13" s="32">
        <f>J12+J11</f>
        <v>2899395.01</v>
      </c>
      <c r="K13" s="32">
        <f t="shared" ref="K13:P13" si="2">K12+K11</f>
        <v>2899395.01</v>
      </c>
      <c r="L13" s="32">
        <f t="shared" si="2"/>
        <v>0</v>
      </c>
      <c r="M13" s="32">
        <f t="shared" si="2"/>
        <v>0</v>
      </c>
      <c r="N13" s="32">
        <f t="shared" si="2"/>
        <v>2899395.01</v>
      </c>
      <c r="O13" s="32">
        <f t="shared" si="2"/>
        <v>0</v>
      </c>
      <c r="P13" s="32"/>
      <c r="Q13" s="34"/>
    </row>
    <row r="14" spans="1:18" ht="100.5" customHeight="1" thickBot="1" x14ac:dyDescent="0.35">
      <c r="A14" s="41">
        <v>6</v>
      </c>
      <c r="B14" s="28" t="s">
        <v>44</v>
      </c>
      <c r="C14" s="36">
        <v>4812001252</v>
      </c>
      <c r="D14" s="28" t="s">
        <v>26</v>
      </c>
      <c r="E14" s="52" t="s">
        <v>40</v>
      </c>
      <c r="F14" s="52" t="s">
        <v>40</v>
      </c>
      <c r="G14" s="52" t="s">
        <v>40</v>
      </c>
      <c r="H14" s="37" t="s">
        <v>34</v>
      </c>
      <c r="I14" s="28" t="s">
        <v>32</v>
      </c>
      <c r="J14" s="35">
        <v>910000.98</v>
      </c>
      <c r="K14" s="35">
        <f>SUM(L14:O14)</f>
        <v>910000.98</v>
      </c>
      <c r="L14" s="35">
        <v>0</v>
      </c>
      <c r="M14" s="35">
        <v>0</v>
      </c>
      <c r="N14" s="35">
        <v>910000.98</v>
      </c>
      <c r="O14" s="35">
        <v>0</v>
      </c>
      <c r="P14" s="38" t="s">
        <v>56</v>
      </c>
      <c r="Q14" s="42" t="s">
        <v>39</v>
      </c>
      <c r="R14" s="29"/>
    </row>
    <row r="15" spans="1:18" s="26" customFormat="1" ht="32.25" customHeight="1" thickBot="1" x14ac:dyDescent="0.35">
      <c r="A15" s="57" t="s">
        <v>20</v>
      </c>
      <c r="B15" s="58"/>
      <c r="C15" s="30"/>
      <c r="D15" s="30"/>
      <c r="E15" s="31"/>
      <c r="F15" s="31"/>
      <c r="G15" s="31"/>
      <c r="H15" s="31"/>
      <c r="I15" s="31"/>
      <c r="J15" s="32">
        <f>J14</f>
        <v>910000.98</v>
      </c>
      <c r="K15" s="32">
        <f t="shared" ref="K15:O15" si="3">K14</f>
        <v>910000.98</v>
      </c>
      <c r="L15" s="32">
        <f t="shared" si="3"/>
        <v>0</v>
      </c>
      <c r="M15" s="32">
        <f t="shared" si="3"/>
        <v>0</v>
      </c>
      <c r="N15" s="32">
        <f t="shared" si="3"/>
        <v>910000.98</v>
      </c>
      <c r="O15" s="32">
        <f t="shared" si="3"/>
        <v>0</v>
      </c>
      <c r="P15" s="33"/>
      <c r="Q15" s="34"/>
    </row>
    <row r="16" spans="1:18" ht="100.5" customHeight="1" thickBot="1" x14ac:dyDescent="0.35">
      <c r="A16" s="41">
        <v>7</v>
      </c>
      <c r="B16" s="28" t="s">
        <v>35</v>
      </c>
      <c r="C16" s="36">
        <v>4812000883</v>
      </c>
      <c r="D16" s="28" t="s">
        <v>37</v>
      </c>
      <c r="E16" s="52" t="s">
        <v>40</v>
      </c>
      <c r="F16" s="52" t="s">
        <v>40</v>
      </c>
      <c r="G16" s="52" t="s">
        <v>40</v>
      </c>
      <c r="H16" s="37" t="s">
        <v>38</v>
      </c>
      <c r="I16" s="28" t="s">
        <v>36</v>
      </c>
      <c r="J16" s="35">
        <v>17052547.390000001</v>
      </c>
      <c r="K16" s="35">
        <f>SUM(L16:O16)</f>
        <v>17052547.390000001</v>
      </c>
      <c r="L16" s="35">
        <v>0</v>
      </c>
      <c r="M16" s="35">
        <v>0</v>
      </c>
      <c r="N16" s="35">
        <v>17052547.390000001</v>
      </c>
      <c r="O16" s="35">
        <v>0</v>
      </c>
      <c r="P16" s="38" t="s">
        <v>56</v>
      </c>
      <c r="Q16" s="42" t="s">
        <v>48</v>
      </c>
      <c r="R16" s="29"/>
    </row>
    <row r="17" spans="1:17 16384:16384" s="26" customFormat="1" ht="32.25" customHeight="1" thickBot="1" x14ac:dyDescent="0.35">
      <c r="A17" s="57" t="s">
        <v>20</v>
      </c>
      <c r="B17" s="58"/>
      <c r="C17" s="30"/>
      <c r="D17" s="30"/>
      <c r="E17" s="31"/>
      <c r="F17" s="31"/>
      <c r="G17" s="31"/>
      <c r="H17" s="31"/>
      <c r="I17" s="31"/>
      <c r="J17" s="32">
        <f>J16</f>
        <v>17052547.390000001</v>
      </c>
      <c r="K17" s="32">
        <f t="shared" ref="K17:P17" si="4">K16</f>
        <v>17052547.390000001</v>
      </c>
      <c r="L17" s="32">
        <f t="shared" si="4"/>
        <v>0</v>
      </c>
      <c r="M17" s="32">
        <f t="shared" si="4"/>
        <v>0</v>
      </c>
      <c r="N17" s="32">
        <f t="shared" si="4"/>
        <v>17052547.390000001</v>
      </c>
      <c r="O17" s="32">
        <f t="shared" si="4"/>
        <v>0</v>
      </c>
      <c r="P17" s="32"/>
      <c r="Q17" s="34"/>
    </row>
    <row r="18" spans="1:17 16384:16384" ht="47.25" customHeight="1" x14ac:dyDescent="0.25">
      <c r="A18" s="59" t="s">
        <v>53</v>
      </c>
      <c r="B18" s="60"/>
      <c r="C18" s="60"/>
      <c r="D18" s="60"/>
      <c r="E18" s="44"/>
      <c r="F18" s="44"/>
      <c r="G18" s="44"/>
      <c r="H18" s="45"/>
      <c r="I18" s="45"/>
      <c r="J18" s="46">
        <f>J17+J15+J13+J10+J7</f>
        <v>22481642.690000005</v>
      </c>
      <c r="K18" s="46">
        <f>K19+K20+K21</f>
        <v>22481642.690000005</v>
      </c>
      <c r="L18" s="46">
        <f t="shared" ref="K18:O18" si="5">L17+L15+L13+L10+L7</f>
        <v>0</v>
      </c>
      <c r="M18" s="46">
        <f t="shared" si="5"/>
        <v>0</v>
      </c>
      <c r="N18" s="46">
        <f t="shared" si="5"/>
        <v>21536928.980000004</v>
      </c>
      <c r="O18" s="46">
        <f t="shared" si="5"/>
        <v>944713.71</v>
      </c>
      <c r="P18" s="47"/>
      <c r="Q18" s="48"/>
    </row>
    <row r="19" spans="1:17 16384:16384" ht="47.25" customHeight="1" x14ac:dyDescent="0.25">
      <c r="A19" s="17" t="s">
        <v>25</v>
      </c>
      <c r="B19" s="8"/>
      <c r="C19" s="10"/>
      <c r="D19" s="8"/>
      <c r="E19" s="8"/>
      <c r="F19" s="8"/>
      <c r="G19" s="8"/>
      <c r="H19" s="8"/>
      <c r="I19" s="8"/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>
        <v>0</v>
      </c>
      <c r="P19" s="12"/>
      <c r="Q19" s="18"/>
    </row>
    <row r="20" spans="1:17 16384:16384" ht="47.25" customHeight="1" x14ac:dyDescent="0.25">
      <c r="A20" s="19" t="s">
        <v>21</v>
      </c>
      <c r="B20" s="9"/>
      <c r="C20" s="11"/>
      <c r="D20" s="9"/>
      <c r="E20" s="9"/>
      <c r="F20" s="9"/>
      <c r="G20" s="9"/>
      <c r="H20" s="9"/>
      <c r="I20" s="9"/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43"/>
      <c r="Q20" s="20"/>
      <c r="XFD20" s="1">
        <f>SUM(J20:XFC20)</f>
        <v>0</v>
      </c>
    </row>
    <row r="21" spans="1:17 16384:16384" ht="47.25" customHeight="1" thickBot="1" x14ac:dyDescent="0.3">
      <c r="A21" s="21" t="s">
        <v>54</v>
      </c>
      <c r="B21" s="22"/>
      <c r="C21" s="22"/>
      <c r="D21" s="22"/>
      <c r="E21" s="22"/>
      <c r="F21" s="22"/>
      <c r="G21" s="22"/>
      <c r="H21" s="22"/>
      <c r="I21" s="22"/>
      <c r="J21" s="25">
        <f>J16+J14+J11+J8+J6+J12+J9</f>
        <v>22481642.690000005</v>
      </c>
      <c r="K21" s="25">
        <f t="shared" ref="K21:O21" si="6">K16+K14+K11+K8+K6+K12+K9</f>
        <v>22481642.690000005</v>
      </c>
      <c r="L21" s="25">
        <f t="shared" si="6"/>
        <v>0</v>
      </c>
      <c r="M21" s="25">
        <f t="shared" si="6"/>
        <v>0</v>
      </c>
      <c r="N21" s="25">
        <f t="shared" si="6"/>
        <v>21536928.980000004</v>
      </c>
      <c r="O21" s="25">
        <f t="shared" si="6"/>
        <v>944713.71</v>
      </c>
      <c r="P21" s="50"/>
      <c r="Q21" s="23"/>
    </row>
    <row r="22" spans="1:17 16384:16384" ht="47.25" customHeight="1" x14ac:dyDescent="0.25">
      <c r="A22" s="13"/>
      <c r="B22" s="14"/>
      <c r="C22" s="14"/>
      <c r="D22" s="14"/>
      <c r="E22" s="14"/>
      <c r="F22" s="14"/>
      <c r="G22" s="14"/>
      <c r="H22" s="14"/>
      <c r="I22" s="14"/>
      <c r="J22" s="15"/>
      <c r="K22" s="15"/>
    </row>
    <row r="23" spans="1:17 16384:16384" ht="47.25" customHeight="1" x14ac:dyDescent="0.25">
      <c r="A23" s="53"/>
      <c r="B23" s="53"/>
      <c r="C23" s="53"/>
      <c r="D23" s="54"/>
      <c r="E23" s="54"/>
      <c r="F23" s="54"/>
    </row>
    <row r="24" spans="1:17 16384:16384" ht="161.44999999999999" customHeight="1" x14ac:dyDescent="0.25"/>
    <row r="25" spans="1:17 16384:16384" ht="43.15" customHeight="1" x14ac:dyDescent="0.25"/>
    <row r="26" spans="1:17 16384:16384" ht="138.6" customHeight="1" x14ac:dyDescent="0.25"/>
    <row r="27" spans="1:17 16384:16384" ht="43.15" customHeight="1" x14ac:dyDescent="0.25"/>
    <row r="28" spans="1:17 16384:16384" ht="132" customHeight="1" x14ac:dyDescent="0.25"/>
    <row r="29" spans="1:17 16384:16384" ht="43.15" customHeight="1" x14ac:dyDescent="0.25"/>
    <row r="30" spans="1:17 16384:16384" ht="183.6" customHeight="1" x14ac:dyDescent="0.25"/>
    <row r="31" spans="1:17 16384:16384" ht="189.6" customHeight="1" x14ac:dyDescent="0.25"/>
    <row r="32" spans="1:17 16384:16384" ht="43.15" customHeight="1" x14ac:dyDescent="0.25"/>
    <row r="33" ht="101.45" customHeight="1" x14ac:dyDescent="0.25"/>
    <row r="34" ht="43.15" customHeight="1" x14ac:dyDescent="0.25"/>
    <row r="35" ht="150.6" customHeight="1" x14ac:dyDescent="0.25"/>
    <row r="36" ht="43.15" customHeight="1" x14ac:dyDescent="0.25"/>
    <row r="37" ht="156.6" customHeight="1" x14ac:dyDescent="0.25"/>
    <row r="38" ht="155.44999999999999" customHeight="1" x14ac:dyDescent="0.25"/>
    <row r="39" ht="151.9" customHeight="1" x14ac:dyDescent="0.25"/>
    <row r="40" ht="156" customHeight="1" x14ac:dyDescent="0.25"/>
    <row r="41" ht="90" customHeight="1" x14ac:dyDescent="0.25"/>
    <row r="42" ht="90" customHeight="1" x14ac:dyDescent="0.25"/>
    <row r="43" ht="90" customHeight="1" x14ac:dyDescent="0.25"/>
    <row r="44" ht="90" customHeight="1" x14ac:dyDescent="0.25"/>
    <row r="45" ht="90" customHeight="1" x14ac:dyDescent="0.25"/>
    <row r="46" ht="90" customHeight="1" x14ac:dyDescent="0.25"/>
    <row r="47" ht="90" customHeight="1" x14ac:dyDescent="0.25"/>
    <row r="48" ht="90" customHeight="1" x14ac:dyDescent="0.25"/>
    <row r="49" ht="90" customHeight="1" x14ac:dyDescent="0.25"/>
    <row r="50" ht="90" customHeight="1" x14ac:dyDescent="0.25"/>
    <row r="51" ht="90" customHeight="1" x14ac:dyDescent="0.25"/>
    <row r="52" ht="90" customHeight="1" x14ac:dyDescent="0.25"/>
    <row r="53" ht="90" customHeight="1" x14ac:dyDescent="0.25"/>
    <row r="54" ht="43.15" customHeight="1" x14ac:dyDescent="0.25"/>
    <row r="55" ht="195" customHeight="1" x14ac:dyDescent="0.25"/>
    <row r="56" ht="243.6" customHeight="1" x14ac:dyDescent="0.25"/>
    <row r="57" ht="43.15" customHeight="1" x14ac:dyDescent="0.25"/>
    <row r="58" ht="60" customHeight="1" x14ac:dyDescent="0.25"/>
    <row r="59" ht="60" customHeight="1" x14ac:dyDescent="0.25"/>
    <row r="60" ht="60" customHeight="1" x14ac:dyDescent="0.25"/>
    <row r="61" ht="60" customHeight="1" x14ac:dyDescent="0.25"/>
    <row r="62" ht="60" customHeight="1" x14ac:dyDescent="0.25"/>
    <row r="63" ht="60" customHeight="1" x14ac:dyDescent="0.25"/>
    <row r="64" ht="60" customHeight="1" x14ac:dyDescent="0.25"/>
    <row r="65" ht="156" customHeight="1" x14ac:dyDescent="0.25"/>
    <row r="66" ht="60" customHeight="1" x14ac:dyDescent="0.25"/>
    <row r="67" ht="43.15" customHeight="1" x14ac:dyDescent="0.25"/>
    <row r="68" ht="100.15" customHeight="1" x14ac:dyDescent="0.25"/>
    <row r="69" ht="100.15" customHeight="1" x14ac:dyDescent="0.25"/>
    <row r="70" ht="100.15" customHeight="1" x14ac:dyDescent="0.25"/>
    <row r="71" ht="100.15" customHeight="1" x14ac:dyDescent="0.25"/>
    <row r="72" ht="43.15" customHeight="1" x14ac:dyDescent="0.25"/>
    <row r="73" ht="87.6" customHeight="1" x14ac:dyDescent="0.25"/>
    <row r="74" ht="87.6" customHeight="1" x14ac:dyDescent="0.25"/>
    <row r="75" ht="87.6" customHeight="1" x14ac:dyDescent="0.25"/>
    <row r="76" ht="43.15" customHeight="1" x14ac:dyDescent="0.25"/>
    <row r="77" ht="217.15" customHeight="1" x14ac:dyDescent="0.25"/>
    <row r="78" ht="325.14999999999998" customHeight="1" x14ac:dyDescent="0.25"/>
    <row r="79" ht="43.15" customHeight="1" x14ac:dyDescent="0.25"/>
    <row r="80" ht="118.15" customHeight="1" x14ac:dyDescent="0.25"/>
    <row r="81" spans="18:18" ht="43.15" customHeight="1" x14ac:dyDescent="0.25"/>
    <row r="82" spans="18:18" ht="80.45" customHeight="1" x14ac:dyDescent="0.25"/>
    <row r="83" spans="18:18" ht="43.15" customHeight="1" x14ac:dyDescent="0.25"/>
    <row r="84" spans="18:18" ht="60" customHeight="1" x14ac:dyDescent="0.25"/>
    <row r="85" spans="18:18" ht="43.15" customHeight="1" x14ac:dyDescent="0.25"/>
    <row r="86" spans="18:18" ht="112.15" customHeight="1" x14ac:dyDescent="0.25"/>
    <row r="87" spans="18:18" ht="43.15" customHeight="1" x14ac:dyDescent="0.25"/>
    <row r="88" spans="18:18" x14ac:dyDescent="0.25">
      <c r="R88" s="6"/>
    </row>
    <row r="91" spans="18:18" ht="30" customHeight="1" x14ac:dyDescent="0.25"/>
  </sheetData>
  <mergeCells count="28"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J3:J4"/>
    <mergeCell ref="F3:F4"/>
    <mergeCell ref="G3:G4"/>
    <mergeCell ref="H3:H4"/>
    <mergeCell ref="N1:Q1"/>
    <mergeCell ref="A23:C23"/>
    <mergeCell ref="D23:F23"/>
    <mergeCell ref="I3:I4"/>
    <mergeCell ref="A7:B7"/>
    <mergeCell ref="A13:B13"/>
    <mergeCell ref="A10:B10"/>
    <mergeCell ref="A15:B15"/>
    <mergeCell ref="A17:B17"/>
    <mergeCell ref="A18:D18"/>
    <mergeCell ref="B11:B12"/>
    <mergeCell ref="C11:C12"/>
    <mergeCell ref="B8:B9"/>
    <mergeCell ref="C8:C9"/>
  </mergeCells>
  <phoneticPr fontId="16" type="noConversion"/>
  <pageMargins left="0.25" right="0.25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9</v>
      </c>
    </row>
    <row r="3" spans="2:2" ht="31.5" x14ac:dyDescent="0.25">
      <c r="B3" s="7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АПРЕЛЬ_ЦЗ</vt:lpstr>
      <vt:lpstr>Лист2</vt:lpstr>
      <vt:lpstr>АПРЕЛЬ_ЦЗ!Область_печати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2024-03-21T12:28:59Z</cp:lastPrinted>
  <dcterms:created xsi:type="dcterms:W3CDTF">2021-07-02T07:35:59Z</dcterms:created>
  <dcterms:modified xsi:type="dcterms:W3CDTF">2026-03-30T12:02:14Z</dcterms:modified>
</cp:coreProperties>
</file>